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wakunibus-my.sharepoint.com/personal/junji_iwakunibus_onmicrosoft_com/Documents/いわくにバス/運輸営業/2019年度/2020.03ダイヤ改正/"/>
    </mc:Choice>
  </mc:AlternateContent>
  <xr:revisionPtr revIDLastSave="0" documentId="8_{CAB8E729-9650-42CC-8257-F2CDB2926CF9}" xr6:coauthVersionLast="45" xr6:coauthVersionMax="45" xr10:uidLastSave="{00000000-0000-0000-0000-000000000000}"/>
  <bookViews>
    <workbookView xWindow="-90" yWindow="-90" windowWidth="19380" windowHeight="10380"/>
  </bookViews>
  <sheets>
    <sheet name="元データ" sheetId="4" r:id="rId1"/>
    <sheet name="HP上田編集" sheetId="1" r:id="rId2"/>
    <sheet name="Sheet2" sheetId="2" r:id="rId3"/>
    <sheet name="Sheet3" sheetId="3" r:id="rId4"/>
  </sheets>
  <definedNames>
    <definedName name="_xlnm.Print_Area" localSheetId="1">HP上田編集!$A$1:$U$61</definedName>
    <definedName name="_xlnm.Print_Area" localSheetId="0">元データ!$A$1:$U$60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" i="4" l="1"/>
  <c r="G59" i="4"/>
  <c r="J59" i="4"/>
  <c r="F59" i="4"/>
  <c r="I59" i="4"/>
  <c r="B48" i="4"/>
  <c r="B47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6" i="4"/>
  <c r="B25" i="4"/>
  <c r="B24" i="4"/>
  <c r="B22" i="4"/>
  <c r="B21" i="4"/>
  <c r="B20" i="4"/>
  <c r="B19" i="4"/>
  <c r="B18" i="4"/>
  <c r="B15" i="4"/>
  <c r="N14" i="4"/>
  <c r="O9" i="4"/>
  <c r="O10" i="4"/>
  <c r="P8" i="4"/>
  <c r="R8" i="4"/>
  <c r="U8" i="4"/>
  <c r="P8" i="1"/>
  <c r="B37" i="1"/>
  <c r="B38" i="1"/>
  <c r="B39" i="1"/>
  <c r="B40" i="1"/>
  <c r="B41" i="1"/>
  <c r="B42" i="1"/>
  <c r="B43" i="1"/>
  <c r="B44" i="1"/>
  <c r="B45" i="1"/>
  <c r="B46" i="1"/>
  <c r="B48" i="1"/>
  <c r="B49" i="1"/>
  <c r="B36" i="1"/>
  <c r="B16" i="1"/>
  <c r="B19" i="1"/>
  <c r="B20" i="1"/>
  <c r="B21" i="1"/>
  <c r="B22" i="1"/>
  <c r="B23" i="1"/>
  <c r="B25" i="1"/>
  <c r="B26" i="1"/>
  <c r="B27" i="1"/>
  <c r="B29" i="1"/>
  <c r="B30" i="1"/>
  <c r="B31" i="1"/>
  <c r="B32" i="1"/>
  <c r="B33" i="1"/>
  <c r="B34" i="1"/>
  <c r="B35" i="1"/>
  <c r="O9" i="1"/>
  <c r="O10" i="1"/>
  <c r="O11" i="1"/>
  <c r="P11" i="1"/>
  <c r="Q11" i="1"/>
  <c r="T11" i="1"/>
  <c r="E15" i="1"/>
  <c r="H15" i="1"/>
  <c r="A16" i="1"/>
  <c r="A17" i="1"/>
  <c r="E17" i="1"/>
  <c r="F17" i="1"/>
  <c r="I17" i="1"/>
  <c r="H60" i="1"/>
  <c r="G60" i="1"/>
  <c r="J60" i="1"/>
  <c r="F60" i="1"/>
  <c r="I60" i="1"/>
  <c r="K15" i="1"/>
  <c r="M15" i="1"/>
  <c r="P10" i="4"/>
  <c r="S10" i="4"/>
  <c r="O11" i="4"/>
  <c r="P9" i="4"/>
  <c r="Q8" i="4"/>
  <c r="T8" i="4"/>
  <c r="S8" i="4"/>
  <c r="E14" i="4"/>
  <c r="F14" i="4"/>
  <c r="I14" i="4"/>
  <c r="A15" i="4"/>
  <c r="K15" i="4"/>
  <c r="M15" i="4"/>
  <c r="E16" i="1"/>
  <c r="G16" i="1"/>
  <c r="J16" i="1"/>
  <c r="N16" i="1"/>
  <c r="K16" i="1"/>
  <c r="L16" i="1"/>
  <c r="N15" i="1"/>
  <c r="O12" i="1"/>
  <c r="H17" i="1"/>
  <c r="G17" i="1"/>
  <c r="J17" i="1"/>
  <c r="F16" i="1"/>
  <c r="I16" i="1"/>
  <c r="H16" i="1"/>
  <c r="R8" i="1"/>
  <c r="U8" i="1"/>
  <c r="S8" i="1"/>
  <c r="Q8" i="1"/>
  <c r="T8" i="1"/>
  <c r="S11" i="1"/>
  <c r="R11" i="1"/>
  <c r="U11" i="1"/>
  <c r="P10" i="1"/>
  <c r="K17" i="1"/>
  <c r="F15" i="1"/>
  <c r="I15" i="1"/>
  <c r="K14" i="4"/>
  <c r="G15" i="1"/>
  <c r="J15" i="1"/>
  <c r="P9" i="1"/>
  <c r="L15" i="1"/>
  <c r="N17" i="1"/>
  <c r="A18" i="1"/>
  <c r="R10" i="4"/>
  <c r="U10" i="4"/>
  <c r="Q10" i="4"/>
  <c r="T10" i="4"/>
  <c r="R9" i="4"/>
  <c r="U9" i="4"/>
  <c r="Q9" i="4"/>
  <c r="T9" i="4"/>
  <c r="S9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P11" i="4"/>
  <c r="A16" i="4"/>
  <c r="N16" i="4"/>
  <c r="H14" i="4"/>
  <c r="N15" i="4"/>
  <c r="E15" i="4"/>
  <c r="G15" i="4"/>
  <c r="J15" i="4"/>
  <c r="G14" i="4"/>
  <c r="J14" i="4"/>
  <c r="L15" i="4"/>
  <c r="M16" i="1"/>
  <c r="Q10" i="1"/>
  <c r="T10" i="1"/>
  <c r="S10" i="1"/>
  <c r="R10" i="1"/>
  <c r="U10" i="1"/>
  <c r="M14" i="4"/>
  <c r="L14" i="4"/>
  <c r="E18" i="1"/>
  <c r="A19" i="1"/>
  <c r="K18" i="1"/>
  <c r="N18" i="1"/>
  <c r="Q9" i="1"/>
  <c r="T9" i="1"/>
  <c r="R9" i="1"/>
  <c r="U9" i="1"/>
  <c r="S9" i="1"/>
  <c r="P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L17" i="1"/>
  <c r="M17" i="1"/>
  <c r="A17" i="4"/>
  <c r="A18" i="4"/>
  <c r="Q11" i="4"/>
  <c r="T11" i="4"/>
  <c r="R11" i="4"/>
  <c r="U11" i="4"/>
  <c r="S11" i="4"/>
  <c r="K16" i="4"/>
  <c r="E16" i="4"/>
  <c r="F16" i="4"/>
  <c r="I16" i="4"/>
  <c r="H15" i="4"/>
  <c r="F15" i="4"/>
  <c r="I15" i="4"/>
  <c r="M18" i="1"/>
  <c r="L18" i="1"/>
  <c r="G18" i="1"/>
  <c r="J18" i="1"/>
  <c r="H18" i="1"/>
  <c r="F18" i="1"/>
  <c r="I18" i="1"/>
  <c r="L16" i="4"/>
  <c r="M16" i="4"/>
  <c r="E19" i="1"/>
  <c r="A20" i="1"/>
  <c r="N19" i="1"/>
  <c r="K19" i="1"/>
  <c r="R12" i="1"/>
  <c r="U12" i="1"/>
  <c r="Q12" i="1"/>
  <c r="T12" i="1"/>
  <c r="S12" i="1"/>
  <c r="E17" i="4"/>
  <c r="G17" i="4"/>
  <c r="J17" i="4"/>
  <c r="K17" i="4"/>
  <c r="N17" i="4"/>
  <c r="G16" i="4"/>
  <c r="J16" i="4"/>
  <c r="H16" i="4"/>
  <c r="A19" i="4"/>
  <c r="N18" i="4"/>
  <c r="E18" i="4"/>
  <c r="K18" i="4"/>
  <c r="G19" i="1"/>
  <c r="J19" i="1"/>
  <c r="H19" i="1"/>
  <c r="F19" i="1"/>
  <c r="I19" i="1"/>
  <c r="L17" i="4"/>
  <c r="M17" i="4"/>
  <c r="L19" i="1"/>
  <c r="M19" i="1"/>
  <c r="E20" i="1"/>
  <c r="N20" i="1"/>
  <c r="A21" i="1"/>
  <c r="K20" i="1"/>
  <c r="F17" i="4"/>
  <c r="I17" i="4"/>
  <c r="H17" i="4"/>
  <c r="L18" i="4"/>
  <c r="M18" i="4"/>
  <c r="F20" i="1"/>
  <c r="I20" i="1"/>
  <c r="G20" i="1"/>
  <c r="J20" i="1"/>
  <c r="H20" i="1"/>
  <c r="G18" i="4"/>
  <c r="J18" i="4"/>
  <c r="H18" i="4"/>
  <c r="F18" i="4"/>
  <c r="I18" i="4"/>
  <c r="L20" i="1"/>
  <c r="M20" i="1"/>
  <c r="A22" i="1"/>
  <c r="E21" i="1"/>
  <c r="K21" i="1"/>
  <c r="N21" i="1"/>
  <c r="N19" i="4"/>
  <c r="E19" i="4"/>
  <c r="A20" i="4"/>
  <c r="K19" i="4"/>
  <c r="N22" i="1"/>
  <c r="K22" i="1"/>
  <c r="A23" i="1"/>
  <c r="E22" i="1"/>
  <c r="G21" i="1"/>
  <c r="J21" i="1"/>
  <c r="H21" i="1"/>
  <c r="F21" i="1"/>
  <c r="I21" i="1"/>
  <c r="M19" i="4"/>
  <c r="L19" i="4"/>
  <c r="A21" i="4"/>
  <c r="E20" i="4"/>
  <c r="N20" i="4"/>
  <c r="K20" i="4"/>
  <c r="G19" i="4"/>
  <c r="J19" i="4"/>
  <c r="F19" i="4"/>
  <c r="I19" i="4"/>
  <c r="H19" i="4"/>
  <c r="M21" i="1"/>
  <c r="L21" i="1"/>
  <c r="G22" i="1"/>
  <c r="J22" i="1"/>
  <c r="F22" i="1"/>
  <c r="I22" i="1"/>
  <c r="H22" i="1"/>
  <c r="K21" i="4"/>
  <c r="A22" i="4"/>
  <c r="N21" i="4"/>
  <c r="E21" i="4"/>
  <c r="K23" i="1"/>
  <c r="N23" i="1"/>
  <c r="E23" i="1"/>
  <c r="A24" i="1"/>
  <c r="H20" i="4"/>
  <c r="G20" i="4"/>
  <c r="J20" i="4"/>
  <c r="F20" i="4"/>
  <c r="I20" i="4"/>
  <c r="L22" i="1"/>
  <c r="M22" i="1"/>
  <c r="L20" i="4"/>
  <c r="M20" i="4"/>
  <c r="K24" i="1"/>
  <c r="E24" i="1"/>
  <c r="N24" i="1"/>
  <c r="A25" i="1"/>
  <c r="F21" i="4"/>
  <c r="I21" i="4"/>
  <c r="H21" i="4"/>
  <c r="G21" i="4"/>
  <c r="J21" i="4"/>
  <c r="A23" i="4"/>
  <c r="K22" i="4"/>
  <c r="E22" i="4"/>
  <c r="N22" i="4"/>
  <c r="G23" i="1"/>
  <c r="J23" i="1"/>
  <c r="F23" i="1"/>
  <c r="I23" i="1"/>
  <c r="H23" i="1"/>
  <c r="L21" i="4"/>
  <c r="M21" i="4"/>
  <c r="L23" i="1"/>
  <c r="M23" i="1"/>
  <c r="A24" i="4"/>
  <c r="E23" i="4"/>
  <c r="K23" i="4"/>
  <c r="N23" i="4"/>
  <c r="A26" i="1"/>
  <c r="K25" i="1"/>
  <c r="N25" i="1"/>
  <c r="E25" i="1"/>
  <c r="M22" i="4"/>
  <c r="L22" i="4"/>
  <c r="G24" i="1"/>
  <c r="J24" i="1"/>
  <c r="H24" i="1"/>
  <c r="F24" i="1"/>
  <c r="I24" i="1"/>
  <c r="F22" i="4"/>
  <c r="I22" i="4"/>
  <c r="G22" i="4"/>
  <c r="J22" i="4"/>
  <c r="H22" i="4"/>
  <c r="L24" i="1"/>
  <c r="M24" i="1"/>
  <c r="M23" i="4"/>
  <c r="L23" i="4"/>
  <c r="F25" i="1"/>
  <c r="I25" i="1"/>
  <c r="G25" i="1"/>
  <c r="J25" i="1"/>
  <c r="H25" i="1"/>
  <c r="K26" i="1"/>
  <c r="A27" i="1"/>
  <c r="N26" i="1"/>
  <c r="E26" i="1"/>
  <c r="G23" i="4"/>
  <c r="J23" i="4"/>
  <c r="H23" i="4"/>
  <c r="F23" i="4"/>
  <c r="I23" i="4"/>
  <c r="L25" i="1"/>
  <c r="M25" i="1"/>
  <c r="N24" i="4"/>
  <c r="K24" i="4"/>
  <c r="E24" i="4"/>
  <c r="A25" i="4"/>
  <c r="A26" i="4"/>
  <c r="K25" i="4"/>
  <c r="N25" i="4"/>
  <c r="E25" i="4"/>
  <c r="E27" i="1"/>
  <c r="A28" i="1"/>
  <c r="N27" i="1"/>
  <c r="K27" i="1"/>
  <c r="G26" i="1"/>
  <c r="J26" i="1"/>
  <c r="H26" i="1"/>
  <c r="F26" i="1"/>
  <c r="I26" i="1"/>
  <c r="L26" i="1"/>
  <c r="M26" i="1"/>
  <c r="H24" i="4"/>
  <c r="G24" i="4"/>
  <c r="J24" i="4"/>
  <c r="F24" i="4"/>
  <c r="I24" i="4"/>
  <c r="L24" i="4"/>
  <c r="M24" i="4"/>
  <c r="H27" i="1"/>
  <c r="G27" i="1"/>
  <c r="J27" i="1"/>
  <c r="F27" i="1"/>
  <c r="I27" i="1"/>
  <c r="G25" i="4"/>
  <c r="J25" i="4"/>
  <c r="H25" i="4"/>
  <c r="F25" i="4"/>
  <c r="I25" i="4"/>
  <c r="L25" i="4"/>
  <c r="M25" i="4"/>
  <c r="M27" i="1"/>
  <c r="L27" i="1"/>
  <c r="A29" i="1"/>
  <c r="K28" i="1"/>
  <c r="N28" i="1"/>
  <c r="E28" i="1"/>
  <c r="E26" i="4"/>
  <c r="A27" i="4"/>
  <c r="N26" i="4"/>
  <c r="K26" i="4"/>
  <c r="L26" i="4"/>
  <c r="M26" i="4"/>
  <c r="E29" i="1"/>
  <c r="N29" i="1"/>
  <c r="A30" i="1"/>
  <c r="K29" i="1"/>
  <c r="L28" i="1"/>
  <c r="M28" i="1"/>
  <c r="E27" i="4"/>
  <c r="A28" i="4"/>
  <c r="K27" i="4"/>
  <c r="N27" i="4"/>
  <c r="H26" i="4"/>
  <c r="F26" i="4"/>
  <c r="I26" i="4"/>
  <c r="G26" i="4"/>
  <c r="J26" i="4"/>
  <c r="F28" i="1"/>
  <c r="I28" i="1"/>
  <c r="H28" i="1"/>
  <c r="G28" i="1"/>
  <c r="J28" i="1"/>
  <c r="H27" i="4"/>
  <c r="G27" i="4"/>
  <c r="J27" i="4"/>
  <c r="F27" i="4"/>
  <c r="I27" i="4"/>
  <c r="A29" i="4"/>
  <c r="K28" i="4"/>
  <c r="E28" i="4"/>
  <c r="N28" i="4"/>
  <c r="M29" i="1"/>
  <c r="L29" i="1"/>
  <c r="L27" i="4"/>
  <c r="M27" i="4"/>
  <c r="F29" i="1"/>
  <c r="I29" i="1"/>
  <c r="G29" i="1"/>
  <c r="J29" i="1"/>
  <c r="H29" i="1"/>
  <c r="K30" i="1"/>
  <c r="A31" i="1"/>
  <c r="E30" i="1"/>
  <c r="N30" i="1"/>
  <c r="F30" i="1"/>
  <c r="I30" i="1"/>
  <c r="H30" i="1"/>
  <c r="G30" i="1"/>
  <c r="J30" i="1"/>
  <c r="M28" i="4"/>
  <c r="L28" i="4"/>
  <c r="G28" i="4"/>
  <c r="J28" i="4"/>
  <c r="F28" i="4"/>
  <c r="I28" i="4"/>
  <c r="H28" i="4"/>
  <c r="K31" i="1"/>
  <c r="N31" i="1"/>
  <c r="E31" i="1"/>
  <c r="A32" i="1"/>
  <c r="N29" i="4"/>
  <c r="A30" i="4"/>
  <c r="E29" i="4"/>
  <c r="K29" i="4"/>
  <c r="L30" i="1"/>
  <c r="M30" i="1"/>
  <c r="E32" i="1"/>
  <c r="A33" i="1"/>
  <c r="N32" i="1"/>
  <c r="K32" i="1"/>
  <c r="F31" i="1"/>
  <c r="I31" i="1"/>
  <c r="H31" i="1"/>
  <c r="G31" i="1"/>
  <c r="J31" i="1"/>
  <c r="M31" i="1"/>
  <c r="L31" i="1"/>
  <c r="L29" i="4"/>
  <c r="M29" i="4"/>
  <c r="H29" i="4"/>
  <c r="G29" i="4"/>
  <c r="J29" i="4"/>
  <c r="F29" i="4"/>
  <c r="I29" i="4"/>
  <c r="E30" i="4"/>
  <c r="K30" i="4"/>
  <c r="N30" i="4"/>
  <c r="A31" i="4"/>
  <c r="N31" i="4"/>
  <c r="E31" i="4"/>
  <c r="A32" i="4"/>
  <c r="K31" i="4"/>
  <c r="M32" i="1"/>
  <c r="L32" i="1"/>
  <c r="G30" i="4"/>
  <c r="J30" i="4"/>
  <c r="F30" i="4"/>
  <c r="I30" i="4"/>
  <c r="H30" i="4"/>
  <c r="L30" i="4"/>
  <c r="M30" i="4"/>
  <c r="K33" i="1"/>
  <c r="E33" i="1"/>
  <c r="N33" i="1"/>
  <c r="A34" i="1"/>
  <c r="F32" i="1"/>
  <c r="I32" i="1"/>
  <c r="H32" i="1"/>
  <c r="G32" i="1"/>
  <c r="J32" i="1"/>
  <c r="M33" i="1"/>
  <c r="L33" i="1"/>
  <c r="L31" i="4"/>
  <c r="M31" i="4"/>
  <c r="N32" i="4"/>
  <c r="K32" i="4"/>
  <c r="E32" i="4"/>
  <c r="A33" i="4"/>
  <c r="H33" i="1"/>
  <c r="F33" i="1"/>
  <c r="I33" i="1"/>
  <c r="G33" i="1"/>
  <c r="J33" i="1"/>
  <c r="A35" i="1"/>
  <c r="E34" i="1"/>
  <c r="N34" i="1"/>
  <c r="K34" i="1"/>
  <c r="G31" i="4"/>
  <c r="J31" i="4"/>
  <c r="F31" i="4"/>
  <c r="I31" i="4"/>
  <c r="H31" i="4"/>
  <c r="N33" i="4"/>
  <c r="E33" i="4"/>
  <c r="A34" i="4"/>
  <c r="K33" i="4"/>
  <c r="L32" i="4"/>
  <c r="M32" i="4"/>
  <c r="K35" i="1"/>
  <c r="A36" i="1"/>
  <c r="E35" i="1"/>
  <c r="N35" i="1"/>
  <c r="G32" i="4"/>
  <c r="J32" i="4"/>
  <c r="F32" i="4"/>
  <c r="I32" i="4"/>
  <c r="H32" i="4"/>
  <c r="L34" i="1"/>
  <c r="M34" i="1"/>
  <c r="G34" i="1"/>
  <c r="J34" i="1"/>
  <c r="F34" i="1"/>
  <c r="I34" i="1"/>
  <c r="H34" i="1"/>
  <c r="L35" i="1"/>
  <c r="M35" i="1"/>
  <c r="M33" i="4"/>
  <c r="L33" i="4"/>
  <c r="N36" i="1"/>
  <c r="E36" i="1"/>
  <c r="K36" i="1"/>
  <c r="A37" i="1"/>
  <c r="K34" i="4"/>
  <c r="N34" i="4"/>
  <c r="E34" i="4"/>
  <c r="A35" i="4"/>
  <c r="H35" i="1"/>
  <c r="F35" i="1"/>
  <c r="I35" i="1"/>
  <c r="G35" i="1"/>
  <c r="J35" i="1"/>
  <c r="H33" i="4"/>
  <c r="F33" i="4"/>
  <c r="I33" i="4"/>
  <c r="G33" i="4"/>
  <c r="J33" i="4"/>
  <c r="M34" i="4"/>
  <c r="L34" i="4"/>
  <c r="H36" i="1"/>
  <c r="F36" i="1"/>
  <c r="I36" i="1"/>
  <c r="G36" i="1"/>
  <c r="J36" i="1"/>
  <c r="M36" i="1"/>
  <c r="L36" i="1"/>
  <c r="G34" i="4"/>
  <c r="J34" i="4"/>
  <c r="H34" i="4"/>
  <c r="F34" i="4"/>
  <c r="I34" i="4"/>
  <c r="K37" i="1"/>
  <c r="N37" i="1"/>
  <c r="A38" i="1"/>
  <c r="E37" i="1"/>
  <c r="K35" i="4"/>
  <c r="N35" i="4"/>
  <c r="E35" i="4"/>
  <c r="A36" i="4"/>
  <c r="A37" i="4"/>
  <c r="K36" i="4"/>
  <c r="N36" i="4"/>
  <c r="E36" i="4"/>
  <c r="M35" i="4"/>
  <c r="L35" i="4"/>
  <c r="N38" i="1"/>
  <c r="K38" i="1"/>
  <c r="A39" i="1"/>
  <c r="E38" i="1"/>
  <c r="L37" i="1"/>
  <c r="M37" i="1"/>
  <c r="H35" i="4"/>
  <c r="G35" i="4"/>
  <c r="J35" i="4"/>
  <c r="F35" i="4"/>
  <c r="I35" i="4"/>
  <c r="H37" i="1"/>
  <c r="F37" i="1"/>
  <c r="I37" i="1"/>
  <c r="G37" i="1"/>
  <c r="J37" i="1"/>
  <c r="L38" i="1"/>
  <c r="M38" i="1"/>
  <c r="G38" i="1"/>
  <c r="J38" i="1"/>
  <c r="H38" i="1"/>
  <c r="F38" i="1"/>
  <c r="I38" i="1"/>
  <c r="F36" i="4"/>
  <c r="I36" i="4"/>
  <c r="H36" i="4"/>
  <c r="G36" i="4"/>
  <c r="J36" i="4"/>
  <c r="A40" i="1"/>
  <c r="E39" i="1"/>
  <c r="N39" i="1"/>
  <c r="K39" i="1"/>
  <c r="M36" i="4"/>
  <c r="L36" i="4"/>
  <c r="N37" i="4"/>
  <c r="E37" i="4"/>
  <c r="A38" i="4"/>
  <c r="K37" i="4"/>
  <c r="F39" i="1"/>
  <c r="I39" i="1"/>
  <c r="H39" i="1"/>
  <c r="G39" i="1"/>
  <c r="J39" i="1"/>
  <c r="M39" i="1"/>
  <c r="L39" i="1"/>
  <c r="F37" i="4"/>
  <c r="I37" i="4"/>
  <c r="H37" i="4"/>
  <c r="G37" i="4"/>
  <c r="J37" i="4"/>
  <c r="E40" i="1"/>
  <c r="K40" i="1"/>
  <c r="A41" i="1"/>
  <c r="N40" i="1"/>
  <c r="M37" i="4"/>
  <c r="L37" i="4"/>
  <c r="N38" i="4"/>
  <c r="E38" i="4"/>
  <c r="A39" i="4"/>
  <c r="K38" i="4"/>
  <c r="A42" i="1"/>
  <c r="E41" i="1"/>
  <c r="K41" i="1"/>
  <c r="N41" i="1"/>
  <c r="G40" i="1"/>
  <c r="J40" i="1"/>
  <c r="H40" i="1"/>
  <c r="F40" i="1"/>
  <c r="I40" i="1"/>
  <c r="L40" i="1"/>
  <c r="M40" i="1"/>
  <c r="M38" i="4"/>
  <c r="L38" i="4"/>
  <c r="N39" i="4"/>
  <c r="E39" i="4"/>
  <c r="A40" i="4"/>
  <c r="K39" i="4"/>
  <c r="H38" i="4"/>
  <c r="G38" i="4"/>
  <c r="J38" i="4"/>
  <c r="F38" i="4"/>
  <c r="I38" i="4"/>
  <c r="L39" i="4"/>
  <c r="M39" i="4"/>
  <c r="L41" i="1"/>
  <c r="M41" i="1"/>
  <c r="K40" i="4"/>
  <c r="N40" i="4"/>
  <c r="E40" i="4"/>
  <c r="A41" i="4"/>
  <c r="G41" i="1"/>
  <c r="J41" i="1"/>
  <c r="F41" i="1"/>
  <c r="I41" i="1"/>
  <c r="H41" i="1"/>
  <c r="H39" i="4"/>
  <c r="G39" i="4"/>
  <c r="J39" i="4"/>
  <c r="F39" i="4"/>
  <c r="I39" i="4"/>
  <c r="A43" i="1"/>
  <c r="E42" i="1"/>
  <c r="N42" i="1"/>
  <c r="K42" i="1"/>
  <c r="A42" i="4"/>
  <c r="K41" i="4"/>
  <c r="N41" i="4"/>
  <c r="E41" i="4"/>
  <c r="L40" i="4"/>
  <c r="M40" i="4"/>
  <c r="G40" i="4"/>
  <c r="J40" i="4"/>
  <c r="H40" i="4"/>
  <c r="F40" i="4"/>
  <c r="I40" i="4"/>
  <c r="F42" i="1"/>
  <c r="I42" i="1"/>
  <c r="H42" i="1"/>
  <c r="G42" i="1"/>
  <c r="J42" i="1"/>
  <c r="K43" i="1"/>
  <c r="E43" i="1"/>
  <c r="N43" i="1"/>
  <c r="A44" i="1"/>
  <c r="L42" i="1"/>
  <c r="M42" i="1"/>
  <c r="L43" i="1"/>
  <c r="M43" i="1"/>
  <c r="H41" i="4"/>
  <c r="G41" i="4"/>
  <c r="J41" i="4"/>
  <c r="F41" i="4"/>
  <c r="I41" i="4"/>
  <c r="E42" i="4"/>
  <c r="A43" i="4"/>
  <c r="K42" i="4"/>
  <c r="N42" i="4"/>
  <c r="A45" i="1"/>
  <c r="E44" i="1"/>
  <c r="N44" i="1"/>
  <c r="K44" i="1"/>
  <c r="F43" i="1"/>
  <c r="I43" i="1"/>
  <c r="H43" i="1"/>
  <c r="G43" i="1"/>
  <c r="J43" i="1"/>
  <c r="M41" i="4"/>
  <c r="L41" i="4"/>
  <c r="K43" i="4"/>
  <c r="N43" i="4"/>
  <c r="E43" i="4"/>
  <c r="A44" i="4"/>
  <c r="L42" i="4"/>
  <c r="M42" i="4"/>
  <c r="F42" i="4"/>
  <c r="I42" i="4"/>
  <c r="H42" i="4"/>
  <c r="G42" i="4"/>
  <c r="J42" i="4"/>
  <c r="K45" i="1"/>
  <c r="N45" i="1"/>
  <c r="A46" i="1"/>
  <c r="E45" i="1"/>
  <c r="H44" i="1"/>
  <c r="G44" i="1"/>
  <c r="J44" i="1"/>
  <c r="F44" i="1"/>
  <c r="I44" i="1"/>
  <c r="L44" i="1"/>
  <c r="M44" i="1"/>
  <c r="N44" i="4"/>
  <c r="E44" i="4"/>
  <c r="A45" i="4"/>
  <c r="K44" i="4"/>
  <c r="L45" i="1"/>
  <c r="M45" i="1"/>
  <c r="G43" i="4"/>
  <c r="J43" i="4"/>
  <c r="F43" i="4"/>
  <c r="I43" i="4"/>
  <c r="H43" i="4"/>
  <c r="K46" i="1"/>
  <c r="A47" i="1"/>
  <c r="N46" i="1"/>
  <c r="E46" i="1"/>
  <c r="H45" i="1"/>
  <c r="G45" i="1"/>
  <c r="J45" i="1"/>
  <c r="F45" i="1"/>
  <c r="I45" i="1"/>
  <c r="L43" i="4"/>
  <c r="M43" i="4"/>
  <c r="N45" i="4"/>
  <c r="E45" i="4"/>
  <c r="K45" i="4"/>
  <c r="A46" i="4"/>
  <c r="L46" i="1"/>
  <c r="M46" i="1"/>
  <c r="H44" i="4"/>
  <c r="G44" i="4"/>
  <c r="J44" i="4"/>
  <c r="F44" i="4"/>
  <c r="I44" i="4"/>
  <c r="K47" i="1"/>
  <c r="A48" i="1"/>
  <c r="E47" i="1"/>
  <c r="N47" i="1"/>
  <c r="L44" i="4"/>
  <c r="M44" i="4"/>
  <c r="H46" i="1"/>
  <c r="F46" i="1"/>
  <c r="I46" i="1"/>
  <c r="G46" i="1"/>
  <c r="J46" i="1"/>
  <c r="F47" i="1"/>
  <c r="I47" i="1"/>
  <c r="H47" i="1"/>
  <c r="G47" i="1"/>
  <c r="J47" i="1"/>
  <c r="K46" i="4"/>
  <c r="N46" i="4"/>
  <c r="E46" i="4"/>
  <c r="A47" i="4"/>
  <c r="N48" i="1"/>
  <c r="E48" i="1"/>
  <c r="K48" i="1"/>
  <c r="A49" i="1"/>
  <c r="M45" i="4"/>
  <c r="L45" i="4"/>
  <c r="F45" i="4"/>
  <c r="I45" i="4"/>
  <c r="H45" i="4"/>
  <c r="G45" i="4"/>
  <c r="J45" i="4"/>
  <c r="M47" i="1"/>
  <c r="L47" i="1"/>
  <c r="M46" i="4"/>
  <c r="L46" i="4"/>
  <c r="A50" i="1"/>
  <c r="N49" i="1"/>
  <c r="E49" i="1"/>
  <c r="K49" i="1"/>
  <c r="L48" i="1"/>
  <c r="M48" i="1"/>
  <c r="G46" i="4"/>
  <c r="J46" i="4"/>
  <c r="F46" i="4"/>
  <c r="I46" i="4"/>
  <c r="H46" i="4"/>
  <c r="F48" i="1"/>
  <c r="I48" i="1"/>
  <c r="H48" i="1"/>
  <c r="G48" i="1"/>
  <c r="J48" i="1"/>
  <c r="A48" i="4"/>
  <c r="E47" i="4"/>
  <c r="N47" i="4"/>
  <c r="K47" i="4"/>
  <c r="L49" i="1"/>
  <c r="M49" i="1"/>
  <c r="E48" i="4"/>
  <c r="K48" i="4"/>
  <c r="N48" i="4"/>
  <c r="A49" i="4"/>
  <c r="N50" i="1"/>
  <c r="E50" i="1"/>
  <c r="K50" i="1"/>
  <c r="A51" i="1"/>
  <c r="H49" i="1"/>
  <c r="F49" i="1"/>
  <c r="I49" i="1"/>
  <c r="G49" i="1"/>
  <c r="J49" i="1"/>
  <c r="G47" i="4"/>
  <c r="J47" i="4"/>
  <c r="H47" i="4"/>
  <c r="F47" i="4"/>
  <c r="I47" i="4"/>
  <c r="L47" i="4"/>
  <c r="M47" i="4"/>
  <c r="N51" i="1"/>
  <c r="E51" i="1"/>
  <c r="K51" i="1"/>
  <c r="A52" i="1"/>
  <c r="E49" i="4"/>
  <c r="K49" i="4"/>
  <c r="N49" i="4"/>
  <c r="A50" i="4"/>
  <c r="M48" i="4"/>
  <c r="L48" i="4"/>
  <c r="F48" i="4"/>
  <c r="I48" i="4"/>
  <c r="G48" i="4"/>
  <c r="J48" i="4"/>
  <c r="H48" i="4"/>
  <c r="H50" i="1"/>
  <c r="F50" i="1"/>
  <c r="I50" i="1"/>
  <c r="G50" i="1"/>
  <c r="J50" i="1"/>
  <c r="M50" i="1"/>
  <c r="L50" i="1"/>
  <c r="K52" i="1"/>
  <c r="E52" i="1"/>
  <c r="N52" i="1"/>
  <c r="A53" i="1"/>
  <c r="G49" i="4"/>
  <c r="J49" i="4"/>
  <c r="F49" i="4"/>
  <c r="I49" i="4"/>
  <c r="H49" i="4"/>
  <c r="M51" i="1"/>
  <c r="L51" i="1"/>
  <c r="G51" i="1"/>
  <c r="J51" i="1"/>
  <c r="H51" i="1"/>
  <c r="F51" i="1"/>
  <c r="I51" i="1"/>
  <c r="N50" i="4"/>
  <c r="A51" i="4"/>
  <c r="E50" i="4"/>
  <c r="K50" i="4"/>
  <c r="M49" i="4"/>
  <c r="L49" i="4"/>
  <c r="M50" i="4"/>
  <c r="L50" i="4"/>
  <c r="G52" i="1"/>
  <c r="J52" i="1"/>
  <c r="H52" i="1"/>
  <c r="F52" i="1"/>
  <c r="I52" i="1"/>
  <c r="K53" i="1"/>
  <c r="A54" i="1"/>
  <c r="E53" i="1"/>
  <c r="N53" i="1"/>
  <c r="F50" i="4"/>
  <c r="I50" i="4"/>
  <c r="H50" i="4"/>
  <c r="G50" i="4"/>
  <c r="J50" i="4"/>
  <c r="E51" i="4"/>
  <c r="K51" i="4"/>
  <c r="N51" i="4"/>
  <c r="A52" i="4"/>
  <c r="L52" i="1"/>
  <c r="M52" i="1"/>
  <c r="L53" i="1"/>
  <c r="M53" i="1"/>
  <c r="E54" i="1"/>
  <c r="A55" i="1"/>
  <c r="N54" i="1"/>
  <c r="K54" i="1"/>
  <c r="F53" i="1"/>
  <c r="I53" i="1"/>
  <c r="H53" i="1"/>
  <c r="G53" i="1"/>
  <c r="J53" i="1"/>
  <c r="N52" i="4"/>
  <c r="K52" i="4"/>
  <c r="E52" i="4"/>
  <c r="A53" i="4"/>
  <c r="M51" i="4"/>
  <c r="L51" i="4"/>
  <c r="H51" i="4"/>
  <c r="G51" i="4"/>
  <c r="J51" i="4"/>
  <c r="F51" i="4"/>
  <c r="I51" i="4"/>
  <c r="G52" i="4"/>
  <c r="J52" i="4"/>
  <c r="H52" i="4"/>
  <c r="F52" i="4"/>
  <c r="I52" i="4"/>
  <c r="N55" i="1"/>
  <c r="K55" i="1"/>
  <c r="A56" i="1"/>
  <c r="E55" i="1"/>
  <c r="F54" i="1"/>
  <c r="I54" i="1"/>
  <c r="H54" i="1"/>
  <c r="G54" i="1"/>
  <c r="J54" i="1"/>
  <c r="L54" i="1"/>
  <c r="M54" i="1"/>
  <c r="L52" i="4"/>
  <c r="M52" i="4"/>
  <c r="A54" i="4"/>
  <c r="K53" i="4"/>
  <c r="N53" i="4"/>
  <c r="E53" i="4"/>
  <c r="F53" i="4"/>
  <c r="I53" i="4"/>
  <c r="H53" i="4"/>
  <c r="G53" i="4"/>
  <c r="J53" i="4"/>
  <c r="F55" i="1"/>
  <c r="I55" i="1"/>
  <c r="G55" i="1"/>
  <c r="J55" i="1"/>
  <c r="H55" i="1"/>
  <c r="E56" i="1"/>
  <c r="K56" i="1"/>
  <c r="A57" i="1"/>
  <c r="N56" i="1"/>
  <c r="L55" i="1"/>
  <c r="M55" i="1"/>
  <c r="L53" i="4"/>
  <c r="M53" i="4"/>
  <c r="E54" i="4"/>
  <c r="K54" i="4"/>
  <c r="N54" i="4"/>
  <c r="A55" i="4"/>
  <c r="N57" i="1"/>
  <c r="A58" i="1"/>
  <c r="E57" i="1"/>
  <c r="K57" i="1"/>
  <c r="H56" i="1"/>
  <c r="G56" i="1"/>
  <c r="J56" i="1"/>
  <c r="F56" i="1"/>
  <c r="I56" i="1"/>
  <c r="L56" i="1"/>
  <c r="M56" i="1"/>
  <c r="N55" i="4"/>
  <c r="K55" i="4"/>
  <c r="E55" i="4"/>
  <c r="A56" i="4"/>
  <c r="M54" i="4"/>
  <c r="L54" i="4"/>
  <c r="H54" i="4"/>
  <c r="F54" i="4"/>
  <c r="I54" i="4"/>
  <c r="G54" i="4"/>
  <c r="J54" i="4"/>
  <c r="H55" i="4"/>
  <c r="F55" i="4"/>
  <c r="I55" i="4"/>
  <c r="G55" i="4"/>
  <c r="J55" i="4"/>
  <c r="L57" i="1"/>
  <c r="M57" i="1"/>
  <c r="F57" i="1"/>
  <c r="I57" i="1"/>
  <c r="H57" i="1"/>
  <c r="G57" i="1"/>
  <c r="J57" i="1"/>
  <c r="M55" i="4"/>
  <c r="L55" i="4"/>
  <c r="N58" i="1"/>
  <c r="A59" i="1"/>
  <c r="E58" i="1"/>
  <c r="K58" i="1"/>
  <c r="K56" i="4"/>
  <c r="E56" i="4"/>
  <c r="N56" i="4"/>
  <c r="A57" i="4"/>
  <c r="N59" i="1"/>
  <c r="E59" i="1"/>
  <c r="K59" i="1"/>
  <c r="E57" i="4"/>
  <c r="K57" i="4"/>
  <c r="A58" i="4"/>
  <c r="N57" i="4"/>
  <c r="G56" i="4"/>
  <c r="J56" i="4"/>
  <c r="H56" i="4"/>
  <c r="F56" i="4"/>
  <c r="I56" i="4"/>
  <c r="M56" i="4"/>
  <c r="L56" i="4"/>
  <c r="L58" i="1"/>
  <c r="M58" i="1"/>
  <c r="G58" i="1"/>
  <c r="J58" i="1"/>
  <c r="H58" i="1"/>
  <c r="F58" i="1"/>
  <c r="I58" i="1"/>
  <c r="H57" i="4"/>
  <c r="G57" i="4"/>
  <c r="J57" i="4"/>
  <c r="F57" i="4"/>
  <c r="I57" i="4"/>
  <c r="M57" i="4"/>
  <c r="L57" i="4"/>
  <c r="M59" i="1"/>
  <c r="L59" i="1"/>
  <c r="H59" i="1"/>
  <c r="G59" i="1"/>
  <c r="J59" i="1"/>
  <c r="F59" i="1"/>
  <c r="I59" i="1"/>
  <c r="E58" i="4"/>
  <c r="K58" i="4"/>
  <c r="N58" i="4"/>
  <c r="G58" i="4"/>
  <c r="J58" i="4"/>
  <c r="F58" i="4"/>
  <c r="I58" i="4"/>
  <c r="H58" i="4"/>
  <c r="L58" i="4"/>
  <c r="M58" i="4"/>
</calcChain>
</file>

<file path=xl/sharedStrings.xml><?xml version="1.0" encoding="utf-8"?>
<sst xmlns="http://schemas.openxmlformats.org/spreadsheetml/2006/main" count="176" uniqueCount="29">
  <si>
    <t>区間</t>
    <rPh sb="0" eb="2">
      <t>クカン</t>
    </rPh>
    <phoneticPr fontId="1"/>
  </si>
  <si>
    <t>運賃</t>
    <rPh sb="0" eb="2">
      <t>ウンチン</t>
    </rPh>
    <phoneticPr fontId="1"/>
  </si>
  <si>
    <t>区間キロ</t>
    <rPh sb="0" eb="2">
      <t>クカン</t>
    </rPh>
    <phoneticPr fontId="1"/>
  </si>
  <si>
    <t>通勤</t>
    <rPh sb="0" eb="2">
      <t>ツウキン</t>
    </rPh>
    <phoneticPr fontId="1"/>
  </si>
  <si>
    <t>１ヶ月</t>
    <rPh sb="2" eb="3">
      <t>ゲツ</t>
    </rPh>
    <phoneticPr fontId="1"/>
  </si>
  <si>
    <t>３ヶ月</t>
    <rPh sb="2" eb="3">
      <t>ゲツ</t>
    </rPh>
    <phoneticPr fontId="1"/>
  </si>
  <si>
    <t>６ヶ月</t>
    <rPh sb="2" eb="3">
      <t>ゲツ</t>
    </rPh>
    <phoneticPr fontId="1"/>
  </si>
  <si>
    <t>片道</t>
    <rPh sb="0" eb="2">
      <t>カタミチ</t>
    </rPh>
    <phoneticPr fontId="1"/>
  </si>
  <si>
    <t>通学</t>
    <rPh sb="0" eb="1">
      <t>ツウ</t>
    </rPh>
    <rPh sb="1" eb="2">
      <t>ガク</t>
    </rPh>
    <phoneticPr fontId="1"/>
  </si>
  <si>
    <t>往復</t>
    <rPh sb="0" eb="2">
      <t>オウフク</t>
    </rPh>
    <phoneticPr fontId="1"/>
  </si>
  <si>
    <t>買物</t>
    <rPh sb="0" eb="2">
      <t>カイモノ</t>
    </rPh>
    <phoneticPr fontId="1"/>
  </si>
  <si>
    <t>～</t>
    <phoneticPr fontId="1"/>
  </si>
  <si>
    <t>定　　期　　旅　　客　　運　　賃　　表</t>
    <rPh sb="0" eb="1">
      <t>サダム</t>
    </rPh>
    <rPh sb="3" eb="4">
      <t>キ</t>
    </rPh>
    <rPh sb="6" eb="7">
      <t>タビ</t>
    </rPh>
    <rPh sb="9" eb="10">
      <t>キャク</t>
    </rPh>
    <rPh sb="12" eb="13">
      <t>ウン</t>
    </rPh>
    <rPh sb="15" eb="16">
      <t>チン</t>
    </rPh>
    <rPh sb="18" eb="19">
      <t>ヒョウ</t>
    </rPh>
    <phoneticPr fontId="1"/>
  </si>
  <si>
    <t>持参人式（無記名定期券）</t>
    <rPh sb="0" eb="2">
      <t>ジサン</t>
    </rPh>
    <rPh sb="2" eb="3">
      <t>ニン</t>
    </rPh>
    <rPh sb="3" eb="4">
      <t>シキ</t>
    </rPh>
    <rPh sb="5" eb="8">
      <t>ムキメイ</t>
    </rPh>
    <rPh sb="8" eb="11">
      <t>テイキケン</t>
    </rPh>
    <phoneticPr fontId="1"/>
  </si>
  <si>
    <t>全線</t>
    <rPh sb="0" eb="2">
      <t>ゼンセン</t>
    </rPh>
    <phoneticPr fontId="1"/>
  </si>
  <si>
    <t>―</t>
    <phoneticPr fontId="1"/>
  </si>
  <si>
    <t>サンキューパス（学生専用）　　1ヶ月３，９００円で全線乗り放題</t>
    <rPh sb="8" eb="10">
      <t>ガクセイ</t>
    </rPh>
    <rPh sb="10" eb="12">
      <t>センヨウ</t>
    </rPh>
    <rPh sb="17" eb="18">
      <t>ゲツ</t>
    </rPh>
    <rPh sb="23" eb="24">
      <t>エン</t>
    </rPh>
    <rPh sb="25" eb="27">
      <t>ゼンセン</t>
    </rPh>
    <rPh sb="27" eb="28">
      <t>ノ</t>
    </rPh>
    <rPh sb="29" eb="31">
      <t>ホウダイ</t>
    </rPh>
    <phoneticPr fontId="1"/>
  </si>
  <si>
    <t>金額設定のない区間をご利用の方はサンキューパスがお得です。</t>
    <rPh sb="0" eb="2">
      <t>キンガク</t>
    </rPh>
    <rPh sb="2" eb="4">
      <t>セッテイ</t>
    </rPh>
    <rPh sb="7" eb="9">
      <t>クカン</t>
    </rPh>
    <rPh sb="11" eb="13">
      <t>リヨウ</t>
    </rPh>
    <rPh sb="14" eb="15">
      <t>カタ</t>
    </rPh>
    <rPh sb="25" eb="26">
      <t>トク</t>
    </rPh>
    <phoneticPr fontId="1"/>
  </si>
  <si>
    <t>片道運賃570円以上の区間をご利用の方は全線定期券がお得です。</t>
    <rPh sb="0" eb="2">
      <t>カタミチ</t>
    </rPh>
    <rPh sb="2" eb="4">
      <t>ウンチン</t>
    </rPh>
    <rPh sb="7" eb="8">
      <t>エン</t>
    </rPh>
    <rPh sb="8" eb="10">
      <t>イジョウ</t>
    </rPh>
    <rPh sb="11" eb="13">
      <t>クカン</t>
    </rPh>
    <rPh sb="15" eb="17">
      <t>リヨウ</t>
    </rPh>
    <rPh sb="18" eb="19">
      <t>カタ</t>
    </rPh>
    <rPh sb="20" eb="22">
      <t>ゼンセン</t>
    </rPh>
    <rPh sb="22" eb="25">
      <t>テイキケン</t>
    </rPh>
    <rPh sb="27" eb="28">
      <t>トク</t>
    </rPh>
    <phoneticPr fontId="1"/>
  </si>
  <si>
    <t>～</t>
    <phoneticPr fontId="1"/>
  </si>
  <si>
    <t>定期券のご案内</t>
    <rPh sb="0" eb="4">
      <t>テイ</t>
    </rPh>
    <rPh sb="5" eb="7">
      <t>アンナイ</t>
    </rPh>
    <phoneticPr fontId="1"/>
  </si>
  <si>
    <t>・通勤定期で片道運賃570円以上の区間をご利用の方は”全線定期券”として発売します。ご利用の区間に限らず、当社市内路線バス全区間（高速バスはのぞく）が乗り放題となります。</t>
    <rPh sb="1" eb="3">
      <t>ツウキン</t>
    </rPh>
    <rPh sb="3" eb="5">
      <t>テイキ</t>
    </rPh>
    <rPh sb="36" eb="38">
      <t>ハツバイ</t>
    </rPh>
    <rPh sb="43" eb="45">
      <t>リヨウ</t>
    </rPh>
    <rPh sb="46" eb="48">
      <t>クカン</t>
    </rPh>
    <rPh sb="49" eb="50">
      <t>カギ</t>
    </rPh>
    <rPh sb="53" eb="55">
      <t>トウシャ</t>
    </rPh>
    <rPh sb="55" eb="57">
      <t>シナイ</t>
    </rPh>
    <rPh sb="57" eb="59">
      <t>ロセン</t>
    </rPh>
    <rPh sb="61" eb="64">
      <t>ゼンクカン</t>
    </rPh>
    <rPh sb="65" eb="67">
      <t>コウソク</t>
    </rPh>
    <rPh sb="75" eb="76">
      <t>ノ</t>
    </rPh>
    <rPh sb="77" eb="79">
      <t>ホウダイ</t>
    </rPh>
    <phoneticPr fontId="1"/>
  </si>
  <si>
    <t>・通勤定期、通学定期には公的割引（身障者割引）もございます。（さらに3割引きとなります）金額はお問い合わせください。</t>
    <rPh sb="1" eb="5">
      <t>ツウキンテイキ</t>
    </rPh>
    <rPh sb="6" eb="10">
      <t>ツウガクテイキ</t>
    </rPh>
    <rPh sb="12" eb="14">
      <t>コウテキ</t>
    </rPh>
    <rPh sb="14" eb="16">
      <t>ワリビキ</t>
    </rPh>
    <rPh sb="17" eb="20">
      <t>シンショウシャ</t>
    </rPh>
    <rPh sb="20" eb="22">
      <t>ワリビキ</t>
    </rPh>
    <rPh sb="35" eb="37">
      <t>ワリビ</t>
    </rPh>
    <rPh sb="44" eb="46">
      <t>キンガク</t>
    </rPh>
    <rPh sb="48" eb="49">
      <t>ト</t>
    </rPh>
    <phoneticPr fontId="1"/>
  </si>
  <si>
    <t>・”買物”定期は9:30～16:00の乗降に限り使用できます。日中のみの利用の場合お得です。</t>
    <rPh sb="2" eb="3">
      <t>カ</t>
    </rPh>
    <rPh sb="3" eb="4">
      <t>モノ</t>
    </rPh>
    <rPh sb="5" eb="7">
      <t>テイキ</t>
    </rPh>
    <phoneticPr fontId="1"/>
  </si>
  <si>
    <t>・”片道”は片一方向のみ使用できる定期券です。”行き（帰り）は家族が送ってくれる”、”行き（帰り）は鉄道を使う”などの場合にご利用ください。</t>
    <rPh sb="2" eb="4">
      <t>カタミチ</t>
    </rPh>
    <rPh sb="6" eb="7">
      <t>カタ</t>
    </rPh>
    <rPh sb="7" eb="10">
      <t>イチホウコウ</t>
    </rPh>
    <rPh sb="12" eb="14">
      <t>シヨウ</t>
    </rPh>
    <rPh sb="17" eb="20">
      <t>テイキケン</t>
    </rPh>
    <rPh sb="24" eb="25">
      <t>イ</t>
    </rPh>
    <rPh sb="27" eb="28">
      <t>カエ</t>
    </rPh>
    <rPh sb="31" eb="33">
      <t>カゾク</t>
    </rPh>
    <rPh sb="34" eb="35">
      <t>オク</t>
    </rPh>
    <rPh sb="43" eb="44">
      <t>イ</t>
    </rPh>
    <rPh sb="46" eb="47">
      <t>カエ</t>
    </rPh>
    <rPh sb="50" eb="52">
      <t>テツドウ</t>
    </rPh>
    <rPh sb="53" eb="54">
      <t>ツカ</t>
    </rPh>
    <rPh sb="59" eb="61">
      <t>バアイ</t>
    </rPh>
    <rPh sb="63" eb="65">
      <t>リヨウ</t>
    </rPh>
    <phoneticPr fontId="1"/>
  </si>
  <si>
    <t>・”持参人式”は誰でも使用できる定期券です。企業・団体などの用務で移動するなどの場合にご活用ください。</t>
    <rPh sb="2" eb="4">
      <t>ジサン</t>
    </rPh>
    <rPh sb="4" eb="6">
      <t>ニンシキ</t>
    </rPh>
    <rPh sb="16" eb="19">
      <t>テイキケン</t>
    </rPh>
    <rPh sb="30" eb="32">
      <t>ヨウム</t>
    </rPh>
    <rPh sb="33" eb="35">
      <t>イドウ</t>
    </rPh>
    <rPh sb="40" eb="42">
      <t>バアイ</t>
    </rPh>
    <phoneticPr fontId="1"/>
  </si>
  <si>
    <t>片道運賃570円以上の区間をご利用の方は全線定期券として発売します。</t>
    <rPh sb="0" eb="2">
      <t>カタミチ</t>
    </rPh>
    <rPh sb="2" eb="4">
      <t>ウンチン</t>
    </rPh>
    <rPh sb="7" eb="8">
      <t>エン</t>
    </rPh>
    <rPh sb="8" eb="10">
      <t>イジョウ</t>
    </rPh>
    <rPh sb="11" eb="13">
      <t>クカン</t>
    </rPh>
    <rPh sb="15" eb="17">
      <t>リヨウ</t>
    </rPh>
    <rPh sb="18" eb="19">
      <t>カタ</t>
    </rPh>
    <rPh sb="20" eb="22">
      <t>ゼンセン</t>
    </rPh>
    <rPh sb="22" eb="25">
      <t>テイキケン</t>
    </rPh>
    <rPh sb="28" eb="30">
      <t>ハツバイ</t>
    </rPh>
    <phoneticPr fontId="1"/>
  </si>
  <si>
    <t>・通学定期券で金額設定のない区間をご利用の方は”サンキューパス”がお得です。サンキューパスは（学生専用）の定期券です。1ヶ月３，９００円で全線乗り放題！※発行に際しては通学証明書が必要です。また、新年度には再度の通学証明書の提出が必要です（学年が上がって最初の更新時に提出してください）</t>
    <rPh sb="1" eb="6">
      <t>ツウガクテイキケン</t>
    </rPh>
    <rPh sb="53" eb="56">
      <t>テイキケン</t>
    </rPh>
    <rPh sb="77" eb="79">
      <t>ハッコウ</t>
    </rPh>
    <rPh sb="80" eb="81">
      <t>サイ</t>
    </rPh>
    <rPh sb="84" eb="89">
      <t>ツウガクショウメイショ</t>
    </rPh>
    <rPh sb="90" eb="92">
      <t>ヒツヨウ</t>
    </rPh>
    <rPh sb="98" eb="101">
      <t>シンネンド</t>
    </rPh>
    <rPh sb="103" eb="105">
      <t>サイド</t>
    </rPh>
    <rPh sb="120" eb="122">
      <t>ガクネン</t>
    </rPh>
    <rPh sb="123" eb="124">
      <t>ア</t>
    </rPh>
    <rPh sb="127" eb="129">
      <t>サイショ</t>
    </rPh>
    <rPh sb="130" eb="133">
      <t>コウシンジ</t>
    </rPh>
    <rPh sb="134" eb="136">
      <t>テイシュツ</t>
    </rPh>
    <phoneticPr fontId="1"/>
  </si>
  <si>
    <t>2020年3月14日　改定</t>
    <rPh sb="4" eb="5">
      <t>ネン</t>
    </rPh>
    <rPh sb="6" eb="7">
      <t>ガツ</t>
    </rPh>
    <rPh sb="9" eb="10">
      <t>ニチ</t>
    </rPh>
    <rPh sb="11" eb="13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</si>
</sst>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EB2F0"/>
        <bgColor indexed="64"/>
      </patternFill>
    </fill>
    <fill>
      <patternFill patternType="solid">
        <fgColor rgb="FFFFCC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horizontal="center" vertical="center"/>
    </xf>
    <xf numFmtId="3" fontId="2" fillId="0" borderId="0" xfId="0" applyNumberFormat="1" applyFont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distributed" vertical="center" indent="3"/>
    </xf>
    <xf numFmtId="177" fontId="2" fillId="0" borderId="6" xfId="0" applyNumberFormat="1" applyFont="1" applyBorder="1" applyAlignment="1">
      <alignment horizontal="center" vertical="center"/>
    </xf>
    <xf numFmtId="177" fontId="2" fillId="0" borderId="0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8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3" fontId="2" fillId="0" borderId="2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11" xfId="0" applyNumberFormat="1" applyFont="1" applyBorder="1">
      <alignment vertical="center"/>
    </xf>
    <xf numFmtId="3" fontId="2" fillId="0" borderId="12" xfId="0" applyNumberFormat="1" applyFont="1" applyBorder="1">
      <alignment vertical="center"/>
    </xf>
    <xf numFmtId="3" fontId="2" fillId="0" borderId="0" xfId="0" applyNumberFormat="1" applyFont="1" applyBorder="1">
      <alignment vertical="center"/>
    </xf>
    <xf numFmtId="177" fontId="2" fillId="2" borderId="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6" fontId="2" fillId="0" borderId="13" xfId="0" applyNumberFormat="1" applyFont="1" applyFill="1" applyBorder="1">
      <alignment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>
      <alignment vertical="center"/>
    </xf>
    <xf numFmtId="3" fontId="2" fillId="0" borderId="16" xfId="0" applyNumberFormat="1" applyFont="1" applyFill="1" applyBorder="1">
      <alignment vertical="center"/>
    </xf>
    <xf numFmtId="3" fontId="2" fillId="0" borderId="17" xfId="0" applyNumberFormat="1" applyFont="1" applyFill="1" applyBorder="1">
      <alignment vertical="center"/>
    </xf>
    <xf numFmtId="3" fontId="2" fillId="0" borderId="1" xfId="0" applyNumberFormat="1" applyFont="1" applyFill="1" applyBorder="1">
      <alignment vertical="center"/>
    </xf>
    <xf numFmtId="177" fontId="2" fillId="0" borderId="2" xfId="0" applyNumberFormat="1" applyFont="1" applyFill="1" applyBorder="1">
      <alignment vertical="center"/>
    </xf>
    <xf numFmtId="176" fontId="2" fillId="0" borderId="7" xfId="0" applyNumberFormat="1" applyFont="1" applyFill="1" applyBorder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>
      <alignment vertical="center"/>
    </xf>
    <xf numFmtId="3" fontId="2" fillId="0" borderId="9" xfId="0" applyNumberFormat="1" applyFont="1" applyFill="1" applyBorder="1">
      <alignment vertical="center"/>
    </xf>
    <xf numFmtId="3" fontId="2" fillId="0" borderId="10" xfId="0" applyNumberFormat="1" applyFont="1" applyFill="1" applyBorder="1">
      <alignment vertical="center"/>
    </xf>
    <xf numFmtId="3" fontId="2" fillId="0" borderId="2" xfId="0" applyNumberFormat="1" applyFont="1" applyFill="1" applyBorder="1">
      <alignment vertical="center"/>
    </xf>
    <xf numFmtId="3" fontId="2" fillId="0" borderId="18" xfId="0" applyNumberFormat="1" applyFont="1" applyFill="1" applyBorder="1">
      <alignment vertical="center"/>
    </xf>
    <xf numFmtId="3" fontId="2" fillId="0" borderId="19" xfId="0" applyNumberFormat="1" applyFont="1" applyFill="1" applyBorder="1">
      <alignment vertical="center"/>
    </xf>
    <xf numFmtId="3" fontId="2" fillId="0" borderId="11" xfId="0" applyNumberFormat="1" applyFont="1" applyFill="1" applyBorder="1">
      <alignment vertical="center"/>
    </xf>
    <xf numFmtId="3" fontId="2" fillId="0" borderId="12" xfId="0" applyNumberFormat="1" applyFont="1" applyFill="1" applyBorder="1">
      <alignment vertical="center"/>
    </xf>
    <xf numFmtId="177" fontId="2" fillId="0" borderId="20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177" fontId="2" fillId="3" borderId="0" xfId="0" applyNumberFormat="1" applyFont="1" applyFill="1" applyBorder="1">
      <alignment vertical="center"/>
    </xf>
    <xf numFmtId="177" fontId="4" fillId="3" borderId="0" xfId="0" applyNumberFormat="1" applyFont="1" applyFill="1" applyBorder="1">
      <alignment vertical="center"/>
    </xf>
    <xf numFmtId="177" fontId="4" fillId="0" borderId="2" xfId="0" applyNumberFormat="1" applyFont="1" applyFill="1" applyBorder="1">
      <alignment vertical="center"/>
    </xf>
    <xf numFmtId="176" fontId="4" fillId="0" borderId="7" xfId="0" applyNumberFormat="1" applyFont="1" applyFill="1" applyBorder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>
      <alignment vertical="center"/>
    </xf>
    <xf numFmtId="3" fontId="4" fillId="0" borderId="9" xfId="0" applyNumberFormat="1" applyFont="1" applyFill="1" applyBorder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0" xfId="0" applyNumberFormat="1" applyFont="1" applyFill="1" applyBorder="1">
      <alignment vertical="center"/>
    </xf>
    <xf numFmtId="3" fontId="4" fillId="0" borderId="2" xfId="0" applyNumberFormat="1" applyFont="1" applyFill="1" applyBorder="1">
      <alignment vertical="center"/>
    </xf>
    <xf numFmtId="177" fontId="2" fillId="0" borderId="4" xfId="0" applyNumberFormat="1" applyFont="1" applyFill="1" applyBorder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176" fontId="2" fillId="0" borderId="0" xfId="0" applyNumberFormat="1" applyFont="1" applyBorder="1">
      <alignment vertical="center"/>
    </xf>
    <xf numFmtId="177" fontId="4" fillId="0" borderId="0" xfId="0" applyNumberFormat="1" applyFont="1" applyFill="1" applyBorder="1">
      <alignment vertical="center"/>
    </xf>
    <xf numFmtId="3" fontId="4" fillId="0" borderId="12" xfId="0" applyNumberFormat="1" applyFont="1" applyFill="1" applyBorder="1">
      <alignment vertical="center"/>
    </xf>
    <xf numFmtId="3" fontId="2" fillId="0" borderId="0" xfId="0" applyNumberFormat="1" applyFont="1" applyFill="1" applyBorder="1">
      <alignment vertical="center"/>
    </xf>
    <xf numFmtId="3" fontId="2" fillId="0" borderId="7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3" fontId="2" fillId="0" borderId="7" xfId="0" applyNumberFormat="1" applyFont="1" applyFill="1" applyBorder="1">
      <alignment vertical="center"/>
    </xf>
    <xf numFmtId="3" fontId="2" fillId="0" borderId="8" xfId="0" applyNumberFormat="1" applyFont="1" applyFill="1" applyBorder="1">
      <alignment vertical="center"/>
    </xf>
    <xf numFmtId="3" fontId="2" fillId="0" borderId="10" xfId="0" applyNumberFormat="1" applyFont="1" applyFill="1" applyBorder="1" applyAlignment="1">
      <alignment vertical="center"/>
    </xf>
    <xf numFmtId="177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Fill="1" applyBorder="1">
      <alignment vertical="center"/>
    </xf>
    <xf numFmtId="3" fontId="2" fillId="0" borderId="14" xfId="0" applyNumberFormat="1" applyFont="1" applyFill="1" applyBorder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26" xfId="0" applyNumberFormat="1" applyFont="1" applyFill="1" applyBorder="1">
      <alignment vertical="center"/>
    </xf>
    <xf numFmtId="3" fontId="2" fillId="0" borderId="25" xfId="0" applyNumberFormat="1" applyFont="1" applyFill="1" applyBorder="1" applyAlignment="1">
      <alignment vertical="center"/>
    </xf>
    <xf numFmtId="177" fontId="2" fillId="0" borderId="7" xfId="0" applyNumberFormat="1" applyFont="1" applyBorder="1">
      <alignment vertical="center"/>
    </xf>
    <xf numFmtId="177" fontId="2" fillId="0" borderId="25" xfId="0" applyNumberFormat="1" applyFont="1" applyBorder="1" applyAlignment="1">
      <alignment vertical="center"/>
    </xf>
    <xf numFmtId="177" fontId="2" fillId="0" borderId="13" xfId="0" applyNumberFormat="1" applyFont="1" applyBorder="1">
      <alignment vertical="center"/>
    </xf>
    <xf numFmtId="177" fontId="2" fillId="0" borderId="26" xfId="0" applyNumberFormat="1" applyFont="1" applyBorder="1">
      <alignment vertical="center"/>
    </xf>
    <xf numFmtId="177" fontId="2" fillId="0" borderId="27" xfId="0" applyNumberFormat="1" applyFont="1" applyBorder="1" applyAlignment="1">
      <alignment horizontal="center" vertical="center"/>
    </xf>
    <xf numFmtId="3" fontId="2" fillId="0" borderId="4" xfId="0" applyNumberFormat="1" applyFont="1" applyFill="1" applyBorder="1">
      <alignment vertical="center"/>
    </xf>
    <xf numFmtId="3" fontId="2" fillId="0" borderId="5" xfId="0" applyNumberFormat="1" applyFont="1" applyFill="1" applyBorder="1">
      <alignment vertical="center"/>
    </xf>
    <xf numFmtId="3" fontId="2" fillId="0" borderId="5" xfId="0" applyNumberFormat="1" applyFont="1" applyBorder="1">
      <alignment vertical="center"/>
    </xf>
    <xf numFmtId="177" fontId="2" fillId="0" borderId="28" xfId="0" applyNumberFormat="1" applyFont="1" applyBorder="1" applyAlignment="1">
      <alignment vertical="center"/>
    </xf>
    <xf numFmtId="177" fontId="2" fillId="0" borderId="9" xfId="0" applyNumberFormat="1" applyFont="1" applyBorder="1">
      <alignment vertical="center"/>
    </xf>
    <xf numFmtId="3" fontId="2" fillId="0" borderId="28" xfId="0" applyNumberFormat="1" applyFont="1" applyFill="1" applyBorder="1">
      <alignment vertical="center"/>
    </xf>
    <xf numFmtId="3" fontId="2" fillId="4" borderId="9" xfId="0" applyNumberFormat="1" applyFont="1" applyFill="1" applyBorder="1">
      <alignment vertical="center"/>
    </xf>
    <xf numFmtId="3" fontId="2" fillId="4" borderId="10" xfId="0" applyNumberFormat="1" applyFont="1" applyFill="1" applyBorder="1" applyAlignment="1">
      <alignment vertical="center"/>
    </xf>
    <xf numFmtId="3" fontId="2" fillId="4" borderId="10" xfId="0" applyNumberFormat="1" applyFont="1" applyFill="1" applyBorder="1">
      <alignment vertical="center"/>
    </xf>
    <xf numFmtId="177" fontId="2" fillId="4" borderId="5" xfId="0" applyNumberFormat="1" applyFont="1" applyFill="1" applyBorder="1">
      <alignment vertical="center"/>
    </xf>
    <xf numFmtId="177" fontId="4" fillId="4" borderId="5" xfId="0" applyNumberFormat="1" applyFont="1" applyFill="1" applyBorder="1">
      <alignment vertical="center"/>
    </xf>
    <xf numFmtId="3" fontId="4" fillId="4" borderId="10" xfId="0" applyNumberFormat="1" applyFont="1" applyFill="1" applyBorder="1">
      <alignment vertical="center"/>
    </xf>
    <xf numFmtId="177" fontId="2" fillId="4" borderId="2" xfId="0" applyNumberFormat="1" applyFont="1" applyFill="1" applyBorder="1">
      <alignment vertical="center"/>
    </xf>
    <xf numFmtId="176" fontId="2" fillId="4" borderId="7" xfId="0" applyNumberFormat="1" applyFont="1" applyFill="1" applyBorder="1">
      <alignment vertical="center"/>
    </xf>
    <xf numFmtId="176" fontId="2" fillId="4" borderId="0" xfId="0" applyNumberFormat="1" applyFont="1" applyFill="1" applyBorder="1" applyAlignment="1">
      <alignment horizontal="center" vertical="center"/>
    </xf>
    <xf numFmtId="176" fontId="2" fillId="4" borderId="8" xfId="0" applyNumberFormat="1" applyFont="1" applyFill="1" applyBorder="1">
      <alignment vertical="center"/>
    </xf>
    <xf numFmtId="3" fontId="2" fillId="4" borderId="2" xfId="0" applyNumberFormat="1" applyFont="1" applyFill="1" applyBorder="1">
      <alignment vertical="center"/>
    </xf>
    <xf numFmtId="3" fontId="2" fillId="4" borderId="11" xfId="0" applyNumberFormat="1" applyFont="1" applyFill="1" applyBorder="1">
      <alignment vertical="center"/>
    </xf>
    <xf numFmtId="3" fontId="2" fillId="4" borderId="12" xfId="0" applyNumberFormat="1" applyFont="1" applyFill="1" applyBorder="1">
      <alignment vertical="center"/>
    </xf>
    <xf numFmtId="3" fontId="2" fillId="4" borderId="5" xfId="0" applyNumberFormat="1" applyFont="1" applyFill="1" applyBorder="1">
      <alignment vertical="center"/>
    </xf>
    <xf numFmtId="177" fontId="4" fillId="4" borderId="2" xfId="0" applyNumberFormat="1" applyFont="1" applyFill="1" applyBorder="1">
      <alignment vertical="center"/>
    </xf>
    <xf numFmtId="176" fontId="4" fillId="4" borderId="7" xfId="0" applyNumberFormat="1" applyFont="1" applyFill="1" applyBorder="1">
      <alignment vertical="center"/>
    </xf>
    <xf numFmtId="176" fontId="4" fillId="4" borderId="0" xfId="0" applyNumberFormat="1" applyFont="1" applyFill="1" applyBorder="1" applyAlignment="1">
      <alignment horizontal="center" vertical="center"/>
    </xf>
    <xf numFmtId="176" fontId="4" fillId="4" borderId="8" xfId="0" applyNumberFormat="1" applyFont="1" applyFill="1" applyBorder="1">
      <alignment vertical="center"/>
    </xf>
    <xf numFmtId="3" fontId="4" fillId="4" borderId="10" xfId="0" applyNumberFormat="1" applyFont="1" applyFill="1" applyBorder="1" applyAlignment="1">
      <alignment vertical="center"/>
    </xf>
    <xf numFmtId="3" fontId="4" fillId="4" borderId="2" xfId="0" applyNumberFormat="1" applyFont="1" applyFill="1" applyBorder="1">
      <alignment vertical="center"/>
    </xf>
    <xf numFmtId="3" fontId="4" fillId="4" borderId="12" xfId="0" applyNumberFormat="1" applyFont="1" applyFill="1" applyBorder="1">
      <alignment vertical="center"/>
    </xf>
    <xf numFmtId="176" fontId="2" fillId="4" borderId="0" xfId="0" applyNumberFormat="1" applyFont="1" applyFill="1" applyBorder="1">
      <alignment vertical="center"/>
    </xf>
    <xf numFmtId="3" fontId="2" fillId="4" borderId="9" xfId="0" applyNumberFormat="1" applyFont="1" applyFill="1" applyBorder="1" applyAlignment="1">
      <alignment vertical="center"/>
    </xf>
    <xf numFmtId="3" fontId="2" fillId="4" borderId="7" xfId="0" applyNumberFormat="1" applyFont="1" applyFill="1" applyBorder="1">
      <alignment vertical="center"/>
    </xf>
    <xf numFmtId="3" fontId="2" fillId="4" borderId="8" xfId="0" applyNumberFormat="1" applyFont="1" applyFill="1" applyBorder="1">
      <alignment vertical="center"/>
    </xf>
    <xf numFmtId="3" fontId="2" fillId="4" borderId="0" xfId="0" applyNumberFormat="1" applyFont="1" applyFill="1" applyBorder="1">
      <alignment vertical="center"/>
    </xf>
    <xf numFmtId="177" fontId="2" fillId="4" borderId="3" xfId="0" applyNumberFormat="1" applyFont="1" applyFill="1" applyBorder="1">
      <alignment vertical="center"/>
    </xf>
    <xf numFmtId="176" fontId="2" fillId="4" borderId="26" xfId="0" applyNumberFormat="1" applyFont="1" applyFill="1" applyBorder="1">
      <alignment vertical="center"/>
    </xf>
    <xf numFmtId="176" fontId="2" fillId="4" borderId="25" xfId="0" applyNumberFormat="1" applyFont="1" applyFill="1" applyBorder="1" applyAlignment="1">
      <alignment horizontal="center" vertical="center"/>
    </xf>
    <xf numFmtId="176" fontId="2" fillId="4" borderId="29" xfId="0" applyNumberFormat="1" applyFont="1" applyFill="1" applyBorder="1">
      <alignment vertical="center"/>
    </xf>
    <xf numFmtId="3" fontId="2" fillId="4" borderId="25" xfId="0" applyNumberFormat="1" applyFont="1" applyFill="1" applyBorder="1">
      <alignment vertical="center"/>
    </xf>
    <xf numFmtId="3" fontId="2" fillId="4" borderId="30" xfId="0" applyNumberFormat="1" applyFont="1" applyFill="1" applyBorder="1" applyAlignment="1">
      <alignment vertical="center"/>
    </xf>
    <xf numFmtId="3" fontId="2" fillId="4" borderId="30" xfId="0" applyNumberFormat="1" applyFont="1" applyFill="1" applyBorder="1">
      <alignment vertical="center"/>
    </xf>
    <xf numFmtId="3" fontId="2" fillId="4" borderId="26" xfId="0" applyNumberFormat="1" applyFont="1" applyFill="1" applyBorder="1">
      <alignment vertical="center"/>
    </xf>
    <xf numFmtId="3" fontId="2" fillId="4" borderId="29" xfId="0" applyNumberFormat="1" applyFont="1" applyFill="1" applyBorder="1">
      <alignment vertical="center"/>
    </xf>
    <xf numFmtId="3" fontId="2" fillId="4" borderId="6" xfId="0" applyNumberFormat="1" applyFont="1" applyFill="1" applyBorder="1">
      <alignment vertical="center"/>
    </xf>
    <xf numFmtId="177" fontId="2" fillId="4" borderId="24" xfId="0" applyNumberFormat="1" applyFont="1" applyFill="1" applyBorder="1" applyAlignment="1">
      <alignment horizontal="center" vertical="center"/>
    </xf>
    <xf numFmtId="176" fontId="2" fillId="4" borderId="31" xfId="0" applyNumberFormat="1" applyFont="1" applyFill="1" applyBorder="1">
      <alignment vertical="center"/>
    </xf>
    <xf numFmtId="176" fontId="2" fillId="4" borderId="32" xfId="0" applyNumberFormat="1" applyFont="1" applyFill="1" applyBorder="1" applyAlignment="1">
      <alignment horizontal="center" vertical="center"/>
    </xf>
    <xf numFmtId="176" fontId="2" fillId="4" borderId="33" xfId="0" applyNumberFormat="1" applyFont="1" applyFill="1" applyBorder="1">
      <alignment vertical="center"/>
    </xf>
    <xf numFmtId="3" fontId="2" fillId="4" borderId="32" xfId="0" applyNumberFormat="1" applyFont="1" applyFill="1" applyBorder="1">
      <alignment vertical="center"/>
    </xf>
    <xf numFmtId="3" fontId="2" fillId="4" borderId="22" xfId="0" applyNumberFormat="1" applyFont="1" applyFill="1" applyBorder="1" applyAlignment="1">
      <alignment vertical="center"/>
    </xf>
    <xf numFmtId="3" fontId="2" fillId="4" borderId="22" xfId="0" applyNumberFormat="1" applyFont="1" applyFill="1" applyBorder="1">
      <alignment vertical="center"/>
    </xf>
    <xf numFmtId="3" fontId="2" fillId="4" borderId="23" xfId="0" applyNumberFormat="1" applyFont="1" applyFill="1" applyBorder="1">
      <alignment vertical="center"/>
    </xf>
    <xf numFmtId="3" fontId="2" fillId="4" borderId="33" xfId="0" applyNumberFormat="1" applyFont="1" applyFill="1" applyBorder="1">
      <alignment vertical="center"/>
    </xf>
    <xf numFmtId="3" fontId="2" fillId="4" borderId="27" xfId="0" applyNumberFormat="1" applyFont="1" applyFill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9" xfId="0" applyNumberFormat="1" applyFont="1" applyFill="1" applyBorder="1">
      <alignment vertical="center"/>
    </xf>
    <xf numFmtId="177" fontId="2" fillId="0" borderId="0" xfId="0" applyNumberFormat="1" applyFont="1" applyFill="1">
      <alignment vertical="center"/>
    </xf>
    <xf numFmtId="3" fontId="2" fillId="0" borderId="0" xfId="0" applyNumberFormat="1" applyFont="1" applyFill="1" applyBorder="1" applyAlignment="1">
      <alignment horizontal="left" vertical="center" wrapText="1"/>
    </xf>
    <xf numFmtId="3" fontId="2" fillId="0" borderId="9" xfId="0" applyNumberFormat="1" applyFont="1" applyFill="1" applyBorder="1" applyAlignment="1">
      <alignment horizontal="left" vertical="center" wrapText="1"/>
    </xf>
    <xf numFmtId="177" fontId="2" fillId="4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distributed" vertical="center" indent="6"/>
    </xf>
    <xf numFmtId="177" fontId="2" fillId="0" borderId="22" xfId="0" applyNumberFormat="1" applyFont="1" applyBorder="1" applyAlignment="1">
      <alignment horizontal="distributed" vertical="center" indent="6"/>
    </xf>
    <xf numFmtId="177" fontId="2" fillId="0" borderId="24" xfId="0" applyNumberFormat="1" applyFont="1" applyBorder="1" applyAlignment="1">
      <alignment horizontal="distributed" vertical="center" indent="6"/>
    </xf>
    <xf numFmtId="177" fontId="2" fillId="0" borderId="21" xfId="0" applyNumberFormat="1" applyFont="1" applyBorder="1" applyAlignment="1">
      <alignment horizontal="center" vertical="center" wrapText="1"/>
    </xf>
    <xf numFmtId="177" fontId="2" fillId="0" borderId="22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27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distributed" vertical="center" indent="3"/>
    </xf>
    <xf numFmtId="177" fontId="2" fillId="0" borderId="22" xfId="0" applyNumberFormat="1" applyFont="1" applyBorder="1" applyAlignment="1">
      <alignment horizontal="distributed" vertical="center" indent="3"/>
    </xf>
    <xf numFmtId="177" fontId="2" fillId="0" borderId="24" xfId="0" applyNumberFormat="1" applyFont="1" applyBorder="1" applyAlignment="1">
      <alignment horizontal="distributed" vertical="center" indent="3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G62"/>
  <sheetViews>
    <sheetView tabSelected="1" zoomScaleNormal="100" zoomScaleSheetLayoutView="100" workbookViewId="0">
      <selection activeCell="P38" sqref="P38:U42"/>
    </sheetView>
  </sheetViews>
  <sheetFormatPr defaultColWidth="9" defaultRowHeight="11.25" customHeight="1" x14ac:dyDescent="0.45"/>
  <cols>
    <col min="1" max="1" width="5.6328125" style="1" customWidth="1"/>
    <col min="2" max="2" width="5.08984375" style="2" customWidth="1"/>
    <col min="3" max="3" width="2.1796875" style="3" customWidth="1"/>
    <col min="4" max="4" width="5.08984375" style="2" customWidth="1"/>
    <col min="5" max="14" width="8.6328125" style="1" customWidth="1"/>
    <col min="15" max="15" width="5.6328125" style="1" customWidth="1"/>
    <col min="16" max="21" width="8.6328125" style="1" customWidth="1"/>
    <col min="22" max="16384" width="9" style="1"/>
  </cols>
  <sheetData>
    <row r="2" spans="1:111" ht="24" customHeight="1" x14ac:dyDescent="0.45">
      <c r="A2" s="144" t="s">
        <v>12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</row>
    <row r="3" spans="1:111" ht="11.25" customHeight="1" x14ac:dyDescent="0.45">
      <c r="U3" s="4" t="s">
        <v>28</v>
      </c>
    </row>
    <row r="4" spans="1:111" ht="11.25" customHeight="1" x14ac:dyDescent="0.45">
      <c r="A4" s="7" t="s">
        <v>0</v>
      </c>
      <c r="B4" s="145" t="s">
        <v>2</v>
      </c>
      <c r="C4" s="146"/>
      <c r="D4" s="147"/>
      <c r="E4" s="148" t="s">
        <v>3</v>
      </c>
      <c r="F4" s="149"/>
      <c r="G4" s="149"/>
      <c r="H4" s="149"/>
      <c r="I4" s="149"/>
      <c r="J4" s="150"/>
      <c r="K4" s="151" t="s">
        <v>13</v>
      </c>
      <c r="L4" s="152"/>
      <c r="M4" s="153"/>
      <c r="N4" s="155" t="s">
        <v>10</v>
      </c>
      <c r="O4" s="10" t="s">
        <v>0</v>
      </c>
      <c r="P4" s="148" t="s">
        <v>8</v>
      </c>
      <c r="Q4" s="149"/>
      <c r="R4" s="149"/>
      <c r="S4" s="149"/>
      <c r="T4" s="149"/>
      <c r="U4" s="149"/>
    </row>
    <row r="5" spans="1:111" ht="11.25" customHeight="1" x14ac:dyDescent="0.45">
      <c r="A5" s="8"/>
      <c r="B5" s="145"/>
      <c r="C5" s="146"/>
      <c r="D5" s="147"/>
      <c r="E5" s="156" t="s">
        <v>9</v>
      </c>
      <c r="F5" s="157"/>
      <c r="G5" s="157"/>
      <c r="H5" s="157" t="s">
        <v>7</v>
      </c>
      <c r="I5" s="157"/>
      <c r="J5" s="158"/>
      <c r="K5" s="154"/>
      <c r="L5" s="152"/>
      <c r="M5" s="153"/>
      <c r="N5" s="155"/>
      <c r="O5" s="11"/>
      <c r="P5" s="156" t="s">
        <v>9</v>
      </c>
      <c r="Q5" s="157"/>
      <c r="R5" s="157"/>
      <c r="S5" s="157" t="s">
        <v>7</v>
      </c>
      <c r="T5" s="157"/>
      <c r="U5" s="157"/>
    </row>
    <row r="6" spans="1:111" ht="11.25" customHeight="1" x14ac:dyDescent="0.45">
      <c r="A6" s="9" t="s">
        <v>1</v>
      </c>
      <c r="B6" s="145"/>
      <c r="C6" s="146"/>
      <c r="D6" s="147"/>
      <c r="E6" s="45" t="s">
        <v>4</v>
      </c>
      <c r="F6" s="47" t="s">
        <v>5</v>
      </c>
      <c r="G6" s="47" t="s">
        <v>6</v>
      </c>
      <c r="H6" s="47" t="s">
        <v>4</v>
      </c>
      <c r="I6" s="47" t="s">
        <v>5</v>
      </c>
      <c r="J6" s="72" t="s">
        <v>6</v>
      </c>
      <c r="K6" s="46" t="s">
        <v>4</v>
      </c>
      <c r="L6" s="47" t="s">
        <v>5</v>
      </c>
      <c r="M6" s="48" t="s">
        <v>6</v>
      </c>
      <c r="N6" s="83" t="s">
        <v>4</v>
      </c>
      <c r="O6" s="12" t="s">
        <v>1</v>
      </c>
      <c r="P6" s="45" t="s">
        <v>4</v>
      </c>
      <c r="Q6" s="47" t="s">
        <v>5</v>
      </c>
      <c r="R6" s="47" t="s">
        <v>6</v>
      </c>
      <c r="S6" s="47" t="s">
        <v>4</v>
      </c>
      <c r="T6" s="47" t="s">
        <v>5</v>
      </c>
      <c r="U6" s="47" t="s">
        <v>6</v>
      </c>
    </row>
    <row r="7" spans="1:111" s="49" customFormat="1" ht="11.25" hidden="1" customHeight="1" x14ac:dyDescent="0.45">
      <c r="A7" s="27"/>
      <c r="B7" s="28"/>
      <c r="C7" s="29"/>
      <c r="D7" s="30"/>
      <c r="E7" s="31"/>
      <c r="F7" s="32"/>
      <c r="G7" s="32"/>
      <c r="H7" s="32"/>
      <c r="I7" s="32"/>
      <c r="J7" s="33"/>
      <c r="K7" s="41"/>
      <c r="L7" s="32"/>
      <c r="M7" s="42"/>
      <c r="N7" s="84"/>
      <c r="O7" s="60"/>
      <c r="P7" s="31"/>
      <c r="Q7" s="61"/>
      <c r="R7" s="32"/>
      <c r="S7" s="32"/>
      <c r="T7" s="32"/>
      <c r="U7" s="32"/>
    </row>
    <row r="8" spans="1:111" s="26" customFormat="1" ht="11.25" customHeight="1" x14ac:dyDescent="0.45">
      <c r="A8" s="34"/>
      <c r="B8" s="35"/>
      <c r="C8" s="36"/>
      <c r="D8" s="37"/>
      <c r="E8" s="38"/>
      <c r="F8" s="39"/>
      <c r="G8" s="39"/>
      <c r="H8" s="39"/>
      <c r="I8" s="39"/>
      <c r="J8" s="40"/>
      <c r="K8" s="43"/>
      <c r="L8" s="39"/>
      <c r="M8" s="44"/>
      <c r="N8" s="85"/>
      <c r="O8" s="93">
        <v>70</v>
      </c>
      <c r="P8" s="90">
        <f>(O8*2*30)*0.6</f>
        <v>2520</v>
      </c>
      <c r="Q8" s="91">
        <f>ROUND((P8*3)*95/100,-1)</f>
        <v>7180</v>
      </c>
      <c r="R8" s="92">
        <f>ROUND((P8*6)*90/100,-1)</f>
        <v>13610</v>
      </c>
      <c r="S8" s="92">
        <f t="shared" ref="S8:U11" si="0">ROUND(P8/2,-1)</f>
        <v>1260</v>
      </c>
      <c r="T8" s="92">
        <f t="shared" si="0"/>
        <v>3590</v>
      </c>
      <c r="U8" s="92">
        <f t="shared" si="0"/>
        <v>6810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</row>
    <row r="9" spans="1:111" s="13" customFormat="1" ht="11.25" customHeight="1" x14ac:dyDescent="0.45">
      <c r="A9" s="34"/>
      <c r="B9" s="35"/>
      <c r="C9" s="36"/>
      <c r="D9" s="37"/>
      <c r="E9" s="38"/>
      <c r="F9" s="39"/>
      <c r="G9" s="39"/>
      <c r="H9" s="39"/>
      <c r="I9" s="39"/>
      <c r="J9" s="40"/>
      <c r="K9" s="43"/>
      <c r="L9" s="39"/>
      <c r="M9" s="44"/>
      <c r="N9" s="85"/>
      <c r="O9" s="21">
        <f t="shared" ref="O9:O25" si="1">O8+10</f>
        <v>80</v>
      </c>
      <c r="P9" s="18">
        <f>(O9*2*30)*0.6</f>
        <v>2880</v>
      </c>
      <c r="Q9" s="22">
        <f>ROUND((P9*3)*95/100,-1)</f>
        <v>8210</v>
      </c>
      <c r="R9" s="19">
        <f>ROUND((P9*6)*90/100,-1)</f>
        <v>15550</v>
      </c>
      <c r="S9" s="19">
        <f t="shared" si="0"/>
        <v>1440</v>
      </c>
      <c r="T9" s="19">
        <f t="shared" si="0"/>
        <v>4110</v>
      </c>
      <c r="U9" s="19">
        <f t="shared" si="0"/>
        <v>7780</v>
      </c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</row>
    <row r="10" spans="1:111" s="26" customFormat="1" ht="11.25" customHeight="1" x14ac:dyDescent="0.45">
      <c r="A10" s="34"/>
      <c r="B10" s="35"/>
      <c r="C10" s="36"/>
      <c r="D10" s="37"/>
      <c r="E10" s="38"/>
      <c r="F10" s="39"/>
      <c r="G10" s="39"/>
      <c r="H10" s="39"/>
      <c r="I10" s="39"/>
      <c r="J10" s="40"/>
      <c r="K10" s="43"/>
      <c r="L10" s="39"/>
      <c r="M10" s="44"/>
      <c r="N10" s="85"/>
      <c r="O10" s="93">
        <f t="shared" si="1"/>
        <v>90</v>
      </c>
      <c r="P10" s="90">
        <f>(O10*2*30)*0.6</f>
        <v>3240</v>
      </c>
      <c r="Q10" s="91">
        <f>ROUND((P10*3)*95/100,-1)</f>
        <v>9230</v>
      </c>
      <c r="R10" s="92">
        <f>ROUND((P10*6)*90/100,-1)</f>
        <v>17500</v>
      </c>
      <c r="S10" s="92">
        <f t="shared" si="0"/>
        <v>1620</v>
      </c>
      <c r="T10" s="92">
        <f t="shared" si="0"/>
        <v>4620</v>
      </c>
      <c r="U10" s="92">
        <f t="shared" si="0"/>
        <v>8750</v>
      </c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</row>
    <row r="11" spans="1:111" s="13" customFormat="1" ht="11.25" customHeight="1" x14ac:dyDescent="0.45">
      <c r="A11" s="14"/>
      <c r="B11" s="15"/>
      <c r="C11" s="16"/>
      <c r="D11" s="17"/>
      <c r="E11" s="18"/>
      <c r="F11" s="22"/>
      <c r="G11" s="19"/>
      <c r="H11" s="19"/>
      <c r="I11" s="19"/>
      <c r="J11" s="20"/>
      <c r="K11" s="23"/>
      <c r="L11" s="22"/>
      <c r="M11" s="24"/>
      <c r="N11" s="86"/>
      <c r="O11" s="21">
        <f t="shared" si="1"/>
        <v>100</v>
      </c>
      <c r="P11" s="18">
        <f>(O11*2*30)*0.6</f>
        <v>3600</v>
      </c>
      <c r="Q11" s="22">
        <f>ROUND((P11*3)*95/100,-1)</f>
        <v>10260</v>
      </c>
      <c r="R11" s="19">
        <f>ROUND((P11*6)*90/100,-1)</f>
        <v>19440</v>
      </c>
      <c r="S11" s="19">
        <f t="shared" si="0"/>
        <v>1800</v>
      </c>
      <c r="T11" s="19">
        <f t="shared" si="0"/>
        <v>5130</v>
      </c>
      <c r="U11" s="19">
        <f t="shared" si="0"/>
        <v>9720</v>
      </c>
      <c r="V11" s="25"/>
      <c r="W11" s="25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</row>
    <row r="12" spans="1:111" s="51" customFormat="1" ht="11.25" customHeight="1" x14ac:dyDescent="0.45">
      <c r="A12" s="52"/>
      <c r="B12" s="53"/>
      <c r="C12" s="54"/>
      <c r="D12" s="55"/>
      <c r="E12" s="56"/>
      <c r="F12" s="57"/>
      <c r="G12" s="58"/>
      <c r="H12" s="58"/>
      <c r="I12" s="58"/>
      <c r="J12" s="59"/>
      <c r="K12" s="43"/>
      <c r="L12" s="57"/>
      <c r="M12" s="65"/>
      <c r="N12" s="85"/>
      <c r="O12" s="94">
        <f t="shared" si="1"/>
        <v>110</v>
      </c>
      <c r="P12" s="90"/>
      <c r="Q12" s="91">
        <v>11290</v>
      </c>
      <c r="R12" s="92">
        <v>21380</v>
      </c>
      <c r="S12" s="95">
        <v>1980</v>
      </c>
      <c r="T12" s="95">
        <v>5650</v>
      </c>
      <c r="U12" s="95">
        <v>10690</v>
      </c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</row>
    <row r="13" spans="1:111" s="13" customFormat="1" ht="11.25" customHeight="1" x14ac:dyDescent="0.45">
      <c r="A13" s="14"/>
      <c r="B13" s="15"/>
      <c r="C13" s="16"/>
      <c r="D13" s="17"/>
      <c r="E13" s="18"/>
      <c r="F13" s="22"/>
      <c r="G13" s="19"/>
      <c r="H13" s="19"/>
      <c r="I13" s="19"/>
      <c r="J13" s="20"/>
      <c r="K13" s="23"/>
      <c r="L13" s="22"/>
      <c r="M13" s="24"/>
      <c r="N13" s="86"/>
      <c r="O13" s="21">
        <f t="shared" si="1"/>
        <v>120</v>
      </c>
      <c r="P13" s="38"/>
      <c r="Q13" s="71"/>
      <c r="R13" s="39">
        <v>23330</v>
      </c>
      <c r="S13" s="19">
        <v>2160</v>
      </c>
      <c r="T13" s="19">
        <v>6160</v>
      </c>
      <c r="U13" s="19">
        <v>11670</v>
      </c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</row>
    <row r="14" spans="1:111" s="50" customFormat="1" ht="11.25" customHeight="1" x14ac:dyDescent="0.45">
      <c r="A14" s="96">
        <v>130</v>
      </c>
      <c r="B14" s="97">
        <v>0.1</v>
      </c>
      <c r="C14" s="98" t="s">
        <v>11</v>
      </c>
      <c r="D14" s="99">
        <v>1.6</v>
      </c>
      <c r="E14" s="90">
        <f t="shared" ref="E14:E48" si="2">(A14*2*30)*0.7</f>
        <v>5460</v>
      </c>
      <c r="F14" s="91">
        <f t="shared" ref="F14:F58" si="3">ROUND((E14*3)*95/100,-1)</f>
        <v>15560</v>
      </c>
      <c r="G14" s="92">
        <f t="shared" ref="G14:G58" si="4">ROUND((E14*6)*90/100,-1)</f>
        <v>29480</v>
      </c>
      <c r="H14" s="92">
        <f t="shared" ref="H14:J48" si="5">ROUND(E14/2,-1)</f>
        <v>2730</v>
      </c>
      <c r="I14" s="92">
        <f t="shared" si="5"/>
        <v>7780</v>
      </c>
      <c r="J14" s="100">
        <f t="shared" si="5"/>
        <v>14740</v>
      </c>
      <c r="K14" s="101">
        <f t="shared" ref="K14:K58" si="6">(A14*2*30)*0.8</f>
        <v>6240</v>
      </c>
      <c r="L14" s="91">
        <f t="shared" ref="L14:L58" si="7">ROUND((K14*3)*95/100,-1)</f>
        <v>17780</v>
      </c>
      <c r="M14" s="102">
        <f t="shared" ref="M14:M58" si="8">ROUND((K14*6)*90/100,-1)</f>
        <v>33700</v>
      </c>
      <c r="N14" s="103">
        <f t="shared" ref="N14:N58" si="9">(A14*2*30)*0.4</f>
        <v>3120</v>
      </c>
      <c r="O14" s="93">
        <f t="shared" si="1"/>
        <v>130</v>
      </c>
      <c r="P14" s="90"/>
      <c r="Q14" s="91"/>
      <c r="R14" s="92"/>
      <c r="S14" s="92">
        <v>2340</v>
      </c>
      <c r="T14" s="92">
        <v>6670</v>
      </c>
      <c r="U14" s="92">
        <v>12640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</row>
    <row r="15" spans="1:111" s="13" customFormat="1" ht="11.25" customHeight="1" x14ac:dyDescent="0.45">
      <c r="A15" s="14">
        <f t="shared" ref="A15:A58" si="10">A14+10</f>
        <v>140</v>
      </c>
      <c r="B15" s="15">
        <f t="shared" ref="B15:B34" si="11">D14+0.1</f>
        <v>1.7000000000000002</v>
      </c>
      <c r="C15" s="16" t="s">
        <v>11</v>
      </c>
      <c r="D15" s="17">
        <v>1.7</v>
      </c>
      <c r="E15" s="18">
        <f t="shared" si="2"/>
        <v>5880</v>
      </c>
      <c r="F15" s="22">
        <f t="shared" si="3"/>
        <v>16760</v>
      </c>
      <c r="G15" s="19">
        <f t="shared" si="4"/>
        <v>31750</v>
      </c>
      <c r="H15" s="19">
        <f t="shared" si="5"/>
        <v>2940</v>
      </c>
      <c r="I15" s="19">
        <f t="shared" si="5"/>
        <v>8380</v>
      </c>
      <c r="J15" s="20">
        <f t="shared" si="5"/>
        <v>15880</v>
      </c>
      <c r="K15" s="23">
        <f t="shared" si="6"/>
        <v>6720</v>
      </c>
      <c r="L15" s="22">
        <f t="shared" si="7"/>
        <v>19150</v>
      </c>
      <c r="M15" s="24">
        <f t="shared" si="8"/>
        <v>36290</v>
      </c>
      <c r="N15" s="86">
        <f t="shared" si="9"/>
        <v>3360</v>
      </c>
      <c r="O15" s="21">
        <f t="shared" si="1"/>
        <v>140</v>
      </c>
      <c r="P15" s="38"/>
      <c r="Q15" s="71"/>
      <c r="R15" s="39"/>
      <c r="S15" s="19">
        <v>2520</v>
      </c>
      <c r="T15" s="19">
        <v>7180</v>
      </c>
      <c r="U15" s="19">
        <v>13610</v>
      </c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</row>
    <row r="16" spans="1:111" s="51" customFormat="1" ht="11.25" customHeight="1" x14ac:dyDescent="0.45">
      <c r="A16" s="104">
        <f t="shared" si="10"/>
        <v>150</v>
      </c>
      <c r="B16" s="105">
        <v>1.8</v>
      </c>
      <c r="C16" s="106" t="s">
        <v>11</v>
      </c>
      <c r="D16" s="107">
        <v>1.8</v>
      </c>
      <c r="E16" s="90">
        <f t="shared" si="2"/>
        <v>6300</v>
      </c>
      <c r="F16" s="108">
        <f t="shared" si="3"/>
        <v>17960</v>
      </c>
      <c r="G16" s="95">
        <f t="shared" si="4"/>
        <v>34020</v>
      </c>
      <c r="H16" s="95">
        <f t="shared" si="5"/>
        <v>3150</v>
      </c>
      <c r="I16" s="95">
        <f t="shared" si="5"/>
        <v>8980</v>
      </c>
      <c r="J16" s="109">
        <f t="shared" si="5"/>
        <v>17010</v>
      </c>
      <c r="K16" s="101">
        <f t="shared" si="6"/>
        <v>7200</v>
      </c>
      <c r="L16" s="108">
        <f t="shared" si="7"/>
        <v>20520</v>
      </c>
      <c r="M16" s="110">
        <f t="shared" si="8"/>
        <v>38880</v>
      </c>
      <c r="N16" s="103">
        <f t="shared" si="9"/>
        <v>3600</v>
      </c>
      <c r="O16" s="94">
        <f t="shared" si="1"/>
        <v>150</v>
      </c>
      <c r="P16" s="90"/>
      <c r="Q16" s="91"/>
      <c r="R16" s="92"/>
      <c r="S16" s="95">
        <v>2700</v>
      </c>
      <c r="T16" s="95">
        <v>7700</v>
      </c>
      <c r="U16" s="95">
        <v>14580</v>
      </c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</row>
    <row r="17" spans="1:111" s="13" customFormat="1" ht="11.25" customHeight="1" x14ac:dyDescent="0.45">
      <c r="A17" s="14">
        <f t="shared" si="10"/>
        <v>160</v>
      </c>
      <c r="B17" s="15">
        <v>1.9</v>
      </c>
      <c r="C17" s="16" t="s">
        <v>11</v>
      </c>
      <c r="D17" s="17">
        <v>2</v>
      </c>
      <c r="E17" s="18">
        <f t="shared" si="2"/>
        <v>6720</v>
      </c>
      <c r="F17" s="22">
        <f t="shared" si="3"/>
        <v>19150</v>
      </c>
      <c r="G17" s="19">
        <f t="shared" si="4"/>
        <v>36290</v>
      </c>
      <c r="H17" s="19">
        <f t="shared" si="5"/>
        <v>3360</v>
      </c>
      <c r="I17" s="19">
        <f t="shared" si="5"/>
        <v>9580</v>
      </c>
      <c r="J17" s="20">
        <f t="shared" si="5"/>
        <v>18150</v>
      </c>
      <c r="K17" s="23">
        <f t="shared" si="6"/>
        <v>7680</v>
      </c>
      <c r="L17" s="22">
        <f t="shared" si="7"/>
        <v>21890</v>
      </c>
      <c r="M17" s="24">
        <f t="shared" si="8"/>
        <v>41470</v>
      </c>
      <c r="N17" s="86">
        <f t="shared" si="9"/>
        <v>3840</v>
      </c>
      <c r="O17" s="21">
        <f t="shared" si="1"/>
        <v>160</v>
      </c>
      <c r="P17" s="38"/>
      <c r="Q17" s="71"/>
      <c r="R17" s="39"/>
      <c r="S17" s="19">
        <v>2880</v>
      </c>
      <c r="T17" s="19">
        <v>8210</v>
      </c>
      <c r="U17" s="19">
        <v>15550</v>
      </c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</row>
    <row r="18" spans="1:111" s="50" customFormat="1" ht="11.25" customHeight="1" x14ac:dyDescent="0.45">
      <c r="A18" s="96">
        <f t="shared" si="10"/>
        <v>170</v>
      </c>
      <c r="B18" s="97">
        <f t="shared" si="11"/>
        <v>2.1</v>
      </c>
      <c r="C18" s="98" t="s">
        <v>11</v>
      </c>
      <c r="D18" s="99">
        <v>2.2000000000000002</v>
      </c>
      <c r="E18" s="90">
        <f t="shared" si="2"/>
        <v>7140</v>
      </c>
      <c r="F18" s="91">
        <f t="shared" si="3"/>
        <v>20350</v>
      </c>
      <c r="G18" s="92">
        <f t="shared" si="4"/>
        <v>38560</v>
      </c>
      <c r="H18" s="92">
        <f t="shared" si="5"/>
        <v>3570</v>
      </c>
      <c r="I18" s="92">
        <f t="shared" si="5"/>
        <v>10180</v>
      </c>
      <c r="J18" s="100">
        <f t="shared" si="5"/>
        <v>19280</v>
      </c>
      <c r="K18" s="101">
        <f t="shared" si="6"/>
        <v>8160</v>
      </c>
      <c r="L18" s="91">
        <f>ROUND((K18*3)*95/100,-1)</f>
        <v>23260</v>
      </c>
      <c r="M18" s="102">
        <f t="shared" si="8"/>
        <v>44060</v>
      </c>
      <c r="N18" s="103">
        <f t="shared" si="9"/>
        <v>4080</v>
      </c>
      <c r="O18" s="93">
        <f t="shared" si="1"/>
        <v>170</v>
      </c>
      <c r="P18" s="90"/>
      <c r="Q18" s="91"/>
      <c r="R18" s="92"/>
      <c r="S18" s="92">
        <v>3060</v>
      </c>
      <c r="T18" s="92">
        <v>8720</v>
      </c>
      <c r="U18" s="92">
        <v>16530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</row>
    <row r="19" spans="1:111" s="13" customFormat="1" ht="11.25" customHeight="1" x14ac:dyDescent="0.45">
      <c r="A19" s="14">
        <f t="shared" si="10"/>
        <v>180</v>
      </c>
      <c r="B19" s="15">
        <f t="shared" si="11"/>
        <v>2.3000000000000003</v>
      </c>
      <c r="C19" s="16" t="s">
        <v>11</v>
      </c>
      <c r="D19" s="17">
        <v>2.4</v>
      </c>
      <c r="E19" s="18">
        <f t="shared" si="2"/>
        <v>7559.9999999999991</v>
      </c>
      <c r="F19" s="22">
        <f t="shared" si="3"/>
        <v>21550</v>
      </c>
      <c r="G19" s="19">
        <f t="shared" si="4"/>
        <v>40820</v>
      </c>
      <c r="H19" s="19">
        <f t="shared" si="5"/>
        <v>3780</v>
      </c>
      <c r="I19" s="19">
        <f t="shared" si="5"/>
        <v>10780</v>
      </c>
      <c r="J19" s="20">
        <f t="shared" si="5"/>
        <v>20410</v>
      </c>
      <c r="K19" s="23">
        <f t="shared" si="6"/>
        <v>8640</v>
      </c>
      <c r="L19" s="22">
        <f t="shared" si="7"/>
        <v>24620</v>
      </c>
      <c r="M19" s="24">
        <f t="shared" si="8"/>
        <v>46660</v>
      </c>
      <c r="N19" s="86">
        <f t="shared" si="9"/>
        <v>4320</v>
      </c>
      <c r="O19" s="21">
        <f t="shared" si="1"/>
        <v>180</v>
      </c>
      <c r="P19" s="38"/>
      <c r="Q19" s="71"/>
      <c r="R19" s="39"/>
      <c r="S19" s="19">
        <v>3240</v>
      </c>
      <c r="T19" s="19">
        <v>9240</v>
      </c>
      <c r="U19" s="19">
        <v>17500</v>
      </c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</row>
    <row r="20" spans="1:111" s="50" customFormat="1" ht="11.25" customHeight="1" x14ac:dyDescent="0.45">
      <c r="A20" s="96">
        <f t="shared" si="10"/>
        <v>190</v>
      </c>
      <c r="B20" s="97">
        <f t="shared" si="11"/>
        <v>2.5</v>
      </c>
      <c r="C20" s="98" t="s">
        <v>11</v>
      </c>
      <c r="D20" s="99">
        <v>2.6</v>
      </c>
      <c r="E20" s="90">
        <f t="shared" si="2"/>
        <v>7979.9999999999991</v>
      </c>
      <c r="F20" s="91">
        <f t="shared" si="3"/>
        <v>22740</v>
      </c>
      <c r="G20" s="92">
        <f t="shared" si="4"/>
        <v>43090</v>
      </c>
      <c r="H20" s="92">
        <f t="shared" si="5"/>
        <v>3990</v>
      </c>
      <c r="I20" s="92">
        <f t="shared" si="5"/>
        <v>11370</v>
      </c>
      <c r="J20" s="100">
        <f t="shared" si="5"/>
        <v>21550</v>
      </c>
      <c r="K20" s="101">
        <f t="shared" si="6"/>
        <v>9120</v>
      </c>
      <c r="L20" s="91">
        <f t="shared" si="7"/>
        <v>25990</v>
      </c>
      <c r="M20" s="102">
        <f t="shared" si="8"/>
        <v>49250</v>
      </c>
      <c r="N20" s="103">
        <f t="shared" si="9"/>
        <v>4560</v>
      </c>
      <c r="O20" s="93">
        <f t="shared" si="1"/>
        <v>190</v>
      </c>
      <c r="P20" s="90"/>
      <c r="Q20" s="91"/>
      <c r="R20" s="92"/>
      <c r="S20" s="92">
        <v>3420</v>
      </c>
      <c r="T20" s="92">
        <v>9750</v>
      </c>
      <c r="U20" s="92">
        <v>18470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</row>
    <row r="21" spans="1:111" s="13" customFormat="1" ht="11.25" customHeight="1" x14ac:dyDescent="0.45">
      <c r="A21" s="14">
        <f t="shared" si="10"/>
        <v>200</v>
      </c>
      <c r="B21" s="15">
        <f t="shared" si="11"/>
        <v>2.7</v>
      </c>
      <c r="C21" s="16" t="s">
        <v>11</v>
      </c>
      <c r="D21" s="17">
        <v>2.9</v>
      </c>
      <c r="E21" s="18">
        <f t="shared" si="2"/>
        <v>8400</v>
      </c>
      <c r="F21" s="22">
        <f t="shared" si="3"/>
        <v>23940</v>
      </c>
      <c r="G21" s="19">
        <f t="shared" si="4"/>
        <v>45360</v>
      </c>
      <c r="H21" s="19">
        <f t="shared" si="5"/>
        <v>4200</v>
      </c>
      <c r="I21" s="19">
        <f t="shared" si="5"/>
        <v>11970</v>
      </c>
      <c r="J21" s="20">
        <f t="shared" si="5"/>
        <v>22680</v>
      </c>
      <c r="K21" s="23">
        <f t="shared" si="6"/>
        <v>9600</v>
      </c>
      <c r="L21" s="22">
        <f t="shared" si="7"/>
        <v>27360</v>
      </c>
      <c r="M21" s="24">
        <f t="shared" si="8"/>
        <v>51840</v>
      </c>
      <c r="N21" s="86">
        <f t="shared" si="9"/>
        <v>4800</v>
      </c>
      <c r="O21" s="21">
        <f t="shared" si="1"/>
        <v>200</v>
      </c>
      <c r="P21" s="38"/>
      <c r="Q21" s="71"/>
      <c r="R21" s="39"/>
      <c r="S21" s="19">
        <v>3600</v>
      </c>
      <c r="T21" s="19">
        <v>10260</v>
      </c>
      <c r="U21" s="19">
        <v>19440</v>
      </c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</row>
    <row r="22" spans="1:111" s="50" customFormat="1" ht="11.25" customHeight="1" x14ac:dyDescent="0.45">
      <c r="A22" s="96">
        <f t="shared" si="10"/>
        <v>210</v>
      </c>
      <c r="B22" s="97">
        <f t="shared" si="11"/>
        <v>3</v>
      </c>
      <c r="C22" s="98" t="s">
        <v>11</v>
      </c>
      <c r="D22" s="99">
        <v>3.1</v>
      </c>
      <c r="E22" s="90">
        <f t="shared" si="2"/>
        <v>8820</v>
      </c>
      <c r="F22" s="91">
        <f t="shared" si="3"/>
        <v>25140</v>
      </c>
      <c r="G22" s="92">
        <f t="shared" si="4"/>
        <v>47630</v>
      </c>
      <c r="H22" s="92">
        <f t="shared" si="5"/>
        <v>4410</v>
      </c>
      <c r="I22" s="92">
        <f t="shared" si="5"/>
        <v>12570</v>
      </c>
      <c r="J22" s="102">
        <f t="shared" si="5"/>
        <v>23820</v>
      </c>
      <c r="K22" s="101">
        <f t="shared" si="6"/>
        <v>10080</v>
      </c>
      <c r="L22" s="91">
        <f t="shared" si="7"/>
        <v>28730</v>
      </c>
      <c r="M22" s="102">
        <f t="shared" si="8"/>
        <v>54430</v>
      </c>
      <c r="N22" s="103">
        <f t="shared" si="9"/>
        <v>5040</v>
      </c>
      <c r="O22" s="93">
        <f t="shared" si="1"/>
        <v>210</v>
      </c>
      <c r="P22" s="90"/>
      <c r="Q22" s="91"/>
      <c r="R22" s="92"/>
      <c r="S22" s="92">
        <v>3780</v>
      </c>
      <c r="T22" s="92">
        <v>10780</v>
      </c>
      <c r="U22" s="92">
        <v>20410</v>
      </c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</row>
    <row r="23" spans="1:111" s="13" customFormat="1" ht="11.25" customHeight="1" x14ac:dyDescent="0.45">
      <c r="A23" s="14">
        <f t="shared" si="10"/>
        <v>220</v>
      </c>
      <c r="B23" s="15">
        <v>3.2</v>
      </c>
      <c r="C23" s="16" t="s">
        <v>11</v>
      </c>
      <c r="D23" s="17">
        <v>3.4</v>
      </c>
      <c r="E23" s="18">
        <f t="shared" si="2"/>
        <v>9240</v>
      </c>
      <c r="F23" s="22">
        <f t="shared" si="3"/>
        <v>26330</v>
      </c>
      <c r="G23" s="19">
        <f t="shared" si="4"/>
        <v>49900</v>
      </c>
      <c r="H23" s="19">
        <f t="shared" si="5"/>
        <v>4620</v>
      </c>
      <c r="I23" s="19">
        <f t="shared" si="5"/>
        <v>13170</v>
      </c>
      <c r="J23" s="24">
        <f t="shared" si="5"/>
        <v>24950</v>
      </c>
      <c r="K23" s="23">
        <f t="shared" si="6"/>
        <v>10560</v>
      </c>
      <c r="L23" s="22">
        <f t="shared" si="7"/>
        <v>30100</v>
      </c>
      <c r="M23" s="24">
        <f t="shared" si="8"/>
        <v>57020</v>
      </c>
      <c r="N23" s="86">
        <f t="shared" si="9"/>
        <v>5280</v>
      </c>
      <c r="O23" s="21">
        <f t="shared" si="1"/>
        <v>220</v>
      </c>
      <c r="P23" s="38"/>
      <c r="Q23" s="71"/>
      <c r="R23" s="39"/>
      <c r="S23" s="19"/>
      <c r="T23" s="19">
        <v>11290</v>
      </c>
      <c r="U23" s="19">
        <v>21390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</row>
    <row r="24" spans="1:111" s="50" customFormat="1" ht="11.25" customHeight="1" x14ac:dyDescent="0.45">
      <c r="A24" s="96">
        <f t="shared" si="10"/>
        <v>230</v>
      </c>
      <c r="B24" s="97">
        <f t="shared" si="11"/>
        <v>3.5</v>
      </c>
      <c r="C24" s="98" t="s">
        <v>11</v>
      </c>
      <c r="D24" s="99">
        <v>3.6</v>
      </c>
      <c r="E24" s="90">
        <f t="shared" si="2"/>
        <v>9660</v>
      </c>
      <c r="F24" s="91">
        <f t="shared" si="3"/>
        <v>27530</v>
      </c>
      <c r="G24" s="92">
        <f t="shared" si="4"/>
        <v>52160</v>
      </c>
      <c r="H24" s="92">
        <f t="shared" si="5"/>
        <v>4830</v>
      </c>
      <c r="I24" s="92">
        <f t="shared" si="5"/>
        <v>13770</v>
      </c>
      <c r="J24" s="102">
        <f t="shared" si="5"/>
        <v>26080</v>
      </c>
      <c r="K24" s="101">
        <f t="shared" si="6"/>
        <v>11040</v>
      </c>
      <c r="L24" s="91">
        <f t="shared" si="7"/>
        <v>31460</v>
      </c>
      <c r="M24" s="102">
        <f t="shared" si="8"/>
        <v>59620</v>
      </c>
      <c r="N24" s="103">
        <f t="shared" si="9"/>
        <v>5520</v>
      </c>
      <c r="O24" s="93">
        <f t="shared" si="1"/>
        <v>230</v>
      </c>
      <c r="P24" s="90"/>
      <c r="Q24" s="91"/>
      <c r="R24" s="92"/>
      <c r="S24" s="92"/>
      <c r="T24" s="92"/>
      <c r="U24" s="92">
        <v>22360</v>
      </c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</row>
    <row r="25" spans="1:111" s="13" customFormat="1" ht="11.25" customHeight="1" x14ac:dyDescent="0.45">
      <c r="A25" s="14">
        <f t="shared" si="10"/>
        <v>240</v>
      </c>
      <c r="B25" s="15">
        <f t="shared" si="11"/>
        <v>3.7</v>
      </c>
      <c r="C25" s="16" t="s">
        <v>11</v>
      </c>
      <c r="D25" s="17">
        <v>3.8</v>
      </c>
      <c r="E25" s="18">
        <f t="shared" si="2"/>
        <v>10080</v>
      </c>
      <c r="F25" s="22">
        <f t="shared" si="3"/>
        <v>28730</v>
      </c>
      <c r="G25" s="19">
        <f t="shared" si="4"/>
        <v>54430</v>
      </c>
      <c r="H25" s="19">
        <f t="shared" si="5"/>
        <v>5040</v>
      </c>
      <c r="I25" s="19">
        <f t="shared" si="5"/>
        <v>14370</v>
      </c>
      <c r="J25" s="24">
        <f t="shared" si="5"/>
        <v>27220</v>
      </c>
      <c r="K25" s="23">
        <f t="shared" si="6"/>
        <v>11520</v>
      </c>
      <c r="L25" s="22">
        <f t="shared" si="7"/>
        <v>32830</v>
      </c>
      <c r="M25" s="24">
        <f t="shared" si="8"/>
        <v>62210</v>
      </c>
      <c r="N25" s="86">
        <f t="shared" si="9"/>
        <v>5760</v>
      </c>
      <c r="O25" s="21">
        <f t="shared" si="1"/>
        <v>240</v>
      </c>
      <c r="P25" s="38"/>
      <c r="Q25" s="71"/>
      <c r="R25" s="39"/>
      <c r="S25" s="19"/>
      <c r="T25" s="19"/>
      <c r="U25" s="19">
        <v>23330</v>
      </c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</row>
    <row r="26" spans="1:111" s="50" customFormat="1" ht="11.25" customHeight="1" x14ac:dyDescent="0.45">
      <c r="A26" s="96">
        <f t="shared" si="10"/>
        <v>250</v>
      </c>
      <c r="B26" s="97">
        <f t="shared" si="11"/>
        <v>3.9</v>
      </c>
      <c r="C26" s="98" t="s">
        <v>11</v>
      </c>
      <c r="D26" s="99">
        <v>4.0999999999999996</v>
      </c>
      <c r="E26" s="90">
        <f t="shared" si="2"/>
        <v>10500</v>
      </c>
      <c r="F26" s="91">
        <f t="shared" si="3"/>
        <v>29930</v>
      </c>
      <c r="G26" s="92">
        <f t="shared" si="4"/>
        <v>56700</v>
      </c>
      <c r="H26" s="92">
        <f t="shared" si="5"/>
        <v>5250</v>
      </c>
      <c r="I26" s="92">
        <f t="shared" si="5"/>
        <v>14970</v>
      </c>
      <c r="J26" s="102">
        <f t="shared" si="5"/>
        <v>28350</v>
      </c>
      <c r="K26" s="101">
        <f t="shared" si="6"/>
        <v>12000</v>
      </c>
      <c r="L26" s="91">
        <f t="shared" si="7"/>
        <v>34200</v>
      </c>
      <c r="M26" s="102">
        <f t="shared" si="8"/>
        <v>64800</v>
      </c>
      <c r="N26" s="103">
        <f t="shared" si="9"/>
        <v>6000</v>
      </c>
      <c r="O26" s="81"/>
      <c r="P26" s="74" t="s">
        <v>17</v>
      </c>
      <c r="Q26" s="75"/>
      <c r="R26" s="74"/>
      <c r="S26" s="74"/>
      <c r="T26" s="74"/>
      <c r="U26" s="31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</row>
    <row r="27" spans="1:111" s="13" customFormat="1" ht="11.25" customHeight="1" x14ac:dyDescent="0.45">
      <c r="A27" s="14">
        <f t="shared" si="10"/>
        <v>260</v>
      </c>
      <c r="B27" s="15">
        <v>4.2</v>
      </c>
      <c r="C27" s="16" t="s">
        <v>11</v>
      </c>
      <c r="D27" s="17">
        <v>4.3</v>
      </c>
      <c r="E27" s="18">
        <f t="shared" si="2"/>
        <v>10920</v>
      </c>
      <c r="F27" s="22">
        <f t="shared" si="3"/>
        <v>31120</v>
      </c>
      <c r="G27" s="19">
        <f t="shared" si="4"/>
        <v>58970</v>
      </c>
      <c r="H27" s="19">
        <f t="shared" si="5"/>
        <v>5460</v>
      </c>
      <c r="I27" s="19">
        <f t="shared" si="5"/>
        <v>15560</v>
      </c>
      <c r="J27" s="24">
        <f t="shared" si="5"/>
        <v>29490</v>
      </c>
      <c r="K27" s="23">
        <f t="shared" si="6"/>
        <v>12480</v>
      </c>
      <c r="L27" s="22">
        <f t="shared" si="7"/>
        <v>35570</v>
      </c>
      <c r="M27" s="24">
        <f t="shared" si="8"/>
        <v>67390</v>
      </c>
      <c r="N27" s="86">
        <f t="shared" si="9"/>
        <v>6240</v>
      </c>
      <c r="O27" s="82"/>
      <c r="P27" s="80" t="s">
        <v>16</v>
      </c>
      <c r="Q27" s="80"/>
      <c r="R27" s="80"/>
      <c r="S27" s="80"/>
      <c r="T27" s="80"/>
      <c r="U27" s="87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</row>
    <row r="28" spans="1:111" s="50" customFormat="1" ht="11.25" customHeight="1" x14ac:dyDescent="0.45">
      <c r="A28" s="96">
        <f t="shared" si="10"/>
        <v>270</v>
      </c>
      <c r="B28" s="97">
        <f t="shared" si="11"/>
        <v>4.3999999999999995</v>
      </c>
      <c r="C28" s="98" t="s">
        <v>11</v>
      </c>
      <c r="D28" s="99">
        <v>4.5999999999999996</v>
      </c>
      <c r="E28" s="90">
        <f t="shared" si="2"/>
        <v>11340</v>
      </c>
      <c r="F28" s="91">
        <f t="shared" si="3"/>
        <v>32320</v>
      </c>
      <c r="G28" s="92">
        <f t="shared" si="4"/>
        <v>61240</v>
      </c>
      <c r="H28" s="92">
        <f t="shared" si="5"/>
        <v>5670</v>
      </c>
      <c r="I28" s="92">
        <f t="shared" si="5"/>
        <v>16160</v>
      </c>
      <c r="J28" s="100">
        <f t="shared" si="5"/>
        <v>30620</v>
      </c>
      <c r="K28" s="101">
        <f t="shared" si="6"/>
        <v>12960</v>
      </c>
      <c r="L28" s="91">
        <f t="shared" si="7"/>
        <v>36940</v>
      </c>
      <c r="M28" s="102">
        <f t="shared" si="8"/>
        <v>69980</v>
      </c>
      <c r="N28" s="103">
        <f t="shared" si="9"/>
        <v>6480</v>
      </c>
      <c r="O28" s="13"/>
      <c r="P28" s="13"/>
      <c r="Q28" s="13"/>
      <c r="R28" s="13"/>
      <c r="S28" s="13"/>
      <c r="T28" s="13"/>
      <c r="U28" s="88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</row>
    <row r="29" spans="1:111" s="13" customFormat="1" ht="11.25" customHeight="1" x14ac:dyDescent="0.45">
      <c r="A29" s="14">
        <f t="shared" si="10"/>
        <v>280</v>
      </c>
      <c r="B29" s="15">
        <f t="shared" si="11"/>
        <v>4.6999999999999993</v>
      </c>
      <c r="C29" s="16" t="s">
        <v>11</v>
      </c>
      <c r="D29" s="17">
        <v>4.8</v>
      </c>
      <c r="E29" s="18">
        <f t="shared" si="2"/>
        <v>11760</v>
      </c>
      <c r="F29" s="22">
        <f t="shared" si="3"/>
        <v>33520</v>
      </c>
      <c r="G29" s="19">
        <f t="shared" si="4"/>
        <v>63500</v>
      </c>
      <c r="H29" s="19">
        <f t="shared" si="5"/>
        <v>5880</v>
      </c>
      <c r="I29" s="19">
        <f t="shared" si="5"/>
        <v>16760</v>
      </c>
      <c r="J29" s="20">
        <f t="shared" si="5"/>
        <v>31750</v>
      </c>
      <c r="K29" s="23">
        <f t="shared" si="6"/>
        <v>13440</v>
      </c>
      <c r="L29" s="22">
        <f t="shared" si="7"/>
        <v>38300</v>
      </c>
      <c r="M29" s="24">
        <f t="shared" si="8"/>
        <v>72580</v>
      </c>
      <c r="N29" s="86">
        <f t="shared" si="9"/>
        <v>6720</v>
      </c>
      <c r="P29" s="143" t="s">
        <v>20</v>
      </c>
      <c r="Q29" s="143"/>
      <c r="U29" s="88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</row>
    <row r="30" spans="1:111" s="50" customFormat="1" ht="11.25" customHeight="1" x14ac:dyDescent="0.45">
      <c r="A30" s="96">
        <f t="shared" si="10"/>
        <v>290</v>
      </c>
      <c r="B30" s="97">
        <f t="shared" si="11"/>
        <v>4.8999999999999995</v>
      </c>
      <c r="C30" s="98" t="s">
        <v>11</v>
      </c>
      <c r="D30" s="99">
        <v>5</v>
      </c>
      <c r="E30" s="90">
        <f t="shared" si="2"/>
        <v>12180</v>
      </c>
      <c r="F30" s="91">
        <f t="shared" si="3"/>
        <v>34710</v>
      </c>
      <c r="G30" s="92">
        <f t="shared" si="4"/>
        <v>65770</v>
      </c>
      <c r="H30" s="92">
        <f t="shared" si="5"/>
        <v>6090</v>
      </c>
      <c r="I30" s="92">
        <f t="shared" si="5"/>
        <v>17360</v>
      </c>
      <c r="J30" s="100">
        <f t="shared" si="5"/>
        <v>32890</v>
      </c>
      <c r="K30" s="101">
        <f t="shared" si="6"/>
        <v>13920</v>
      </c>
      <c r="L30" s="91">
        <f t="shared" si="7"/>
        <v>39670</v>
      </c>
      <c r="M30" s="102">
        <f t="shared" si="8"/>
        <v>75170</v>
      </c>
      <c r="N30" s="103">
        <f t="shared" si="9"/>
        <v>6960</v>
      </c>
      <c r="O30" s="79"/>
      <c r="P30" s="143"/>
      <c r="Q30" s="143"/>
      <c r="R30" s="13"/>
      <c r="S30" s="13"/>
      <c r="T30" s="13"/>
      <c r="U30" s="88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</row>
    <row r="31" spans="1:111" s="13" customFormat="1" ht="11.25" customHeight="1" x14ac:dyDescent="0.45">
      <c r="A31" s="14">
        <f t="shared" si="10"/>
        <v>300</v>
      </c>
      <c r="B31" s="15">
        <f t="shared" si="11"/>
        <v>5.0999999999999996</v>
      </c>
      <c r="C31" s="16" t="s">
        <v>11</v>
      </c>
      <c r="D31" s="17">
        <v>5.3</v>
      </c>
      <c r="E31" s="18">
        <f t="shared" si="2"/>
        <v>12600</v>
      </c>
      <c r="F31" s="22">
        <f t="shared" si="3"/>
        <v>35910</v>
      </c>
      <c r="G31" s="19">
        <f t="shared" si="4"/>
        <v>68040</v>
      </c>
      <c r="H31" s="19">
        <f t="shared" si="5"/>
        <v>6300</v>
      </c>
      <c r="I31" s="19">
        <f t="shared" si="5"/>
        <v>17960</v>
      </c>
      <c r="J31" s="20">
        <f t="shared" si="5"/>
        <v>34020</v>
      </c>
      <c r="K31" s="23">
        <f t="shared" si="6"/>
        <v>14400</v>
      </c>
      <c r="L31" s="22">
        <f t="shared" si="7"/>
        <v>41040</v>
      </c>
      <c r="M31" s="24">
        <f t="shared" si="8"/>
        <v>77760</v>
      </c>
      <c r="N31" s="86">
        <f t="shared" si="9"/>
        <v>7200</v>
      </c>
      <c r="O31" s="79"/>
      <c r="P31" s="141" t="s">
        <v>24</v>
      </c>
      <c r="Q31" s="141"/>
      <c r="R31" s="141"/>
      <c r="S31" s="141"/>
      <c r="T31" s="141"/>
      <c r="U31" s="142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</row>
    <row r="32" spans="1:111" s="50" customFormat="1" ht="11.25" customHeight="1" x14ac:dyDescent="0.45">
      <c r="A32" s="96">
        <f t="shared" si="10"/>
        <v>310</v>
      </c>
      <c r="B32" s="97">
        <f t="shared" si="11"/>
        <v>5.3999999999999995</v>
      </c>
      <c r="C32" s="98" t="s">
        <v>11</v>
      </c>
      <c r="D32" s="99">
        <v>5.5</v>
      </c>
      <c r="E32" s="90">
        <f t="shared" si="2"/>
        <v>13020</v>
      </c>
      <c r="F32" s="91">
        <f t="shared" si="3"/>
        <v>37110</v>
      </c>
      <c r="G32" s="92">
        <f t="shared" si="4"/>
        <v>70310</v>
      </c>
      <c r="H32" s="92">
        <f t="shared" si="5"/>
        <v>6510</v>
      </c>
      <c r="I32" s="92">
        <f t="shared" si="5"/>
        <v>18560</v>
      </c>
      <c r="J32" s="100">
        <f t="shared" si="5"/>
        <v>35160</v>
      </c>
      <c r="K32" s="101">
        <f t="shared" si="6"/>
        <v>14880</v>
      </c>
      <c r="L32" s="91">
        <f t="shared" si="7"/>
        <v>42410</v>
      </c>
      <c r="M32" s="102">
        <f t="shared" si="8"/>
        <v>80350</v>
      </c>
      <c r="N32" s="103">
        <f t="shared" si="9"/>
        <v>7440</v>
      </c>
      <c r="O32" s="79"/>
      <c r="P32" s="141"/>
      <c r="Q32" s="141"/>
      <c r="R32" s="141"/>
      <c r="S32" s="141"/>
      <c r="T32" s="141"/>
      <c r="U32" s="142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</row>
    <row r="33" spans="1:111" s="13" customFormat="1" ht="11.25" customHeight="1" x14ac:dyDescent="0.45">
      <c r="A33" s="14">
        <f t="shared" si="10"/>
        <v>320</v>
      </c>
      <c r="B33" s="15">
        <f t="shared" si="11"/>
        <v>5.6</v>
      </c>
      <c r="C33" s="16" t="s">
        <v>11</v>
      </c>
      <c r="D33" s="17">
        <v>5.8</v>
      </c>
      <c r="E33" s="18">
        <f t="shared" si="2"/>
        <v>13440</v>
      </c>
      <c r="F33" s="22">
        <f t="shared" si="3"/>
        <v>38300</v>
      </c>
      <c r="G33" s="19">
        <f t="shared" si="4"/>
        <v>72580</v>
      </c>
      <c r="H33" s="19">
        <f t="shared" si="5"/>
        <v>6720</v>
      </c>
      <c r="I33" s="19">
        <f t="shared" si="5"/>
        <v>19150</v>
      </c>
      <c r="J33" s="20">
        <f t="shared" si="5"/>
        <v>36290</v>
      </c>
      <c r="K33" s="23">
        <f t="shared" si="6"/>
        <v>15360</v>
      </c>
      <c r="L33" s="22">
        <f t="shared" si="7"/>
        <v>43780</v>
      </c>
      <c r="M33" s="24">
        <f t="shared" si="8"/>
        <v>82940</v>
      </c>
      <c r="N33" s="86">
        <f t="shared" si="9"/>
        <v>7680</v>
      </c>
      <c r="O33" s="79"/>
      <c r="P33" s="141"/>
      <c r="Q33" s="141"/>
      <c r="R33" s="141"/>
      <c r="S33" s="141"/>
      <c r="T33" s="141"/>
      <c r="U33" s="142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</row>
    <row r="34" spans="1:111" s="50" customFormat="1" ht="11.25" customHeight="1" x14ac:dyDescent="0.45">
      <c r="A34" s="96">
        <f t="shared" si="10"/>
        <v>330</v>
      </c>
      <c r="B34" s="97">
        <f t="shared" si="11"/>
        <v>5.8999999999999995</v>
      </c>
      <c r="C34" s="98" t="s">
        <v>11</v>
      </c>
      <c r="D34" s="99">
        <v>6</v>
      </c>
      <c r="E34" s="90">
        <f t="shared" si="2"/>
        <v>13860</v>
      </c>
      <c r="F34" s="91">
        <f t="shared" si="3"/>
        <v>39500</v>
      </c>
      <c r="G34" s="92">
        <f t="shared" si="4"/>
        <v>74840</v>
      </c>
      <c r="H34" s="92">
        <f t="shared" si="5"/>
        <v>6930</v>
      </c>
      <c r="I34" s="92">
        <f t="shared" si="5"/>
        <v>19750</v>
      </c>
      <c r="J34" s="100">
        <f t="shared" si="5"/>
        <v>37420</v>
      </c>
      <c r="K34" s="101">
        <f t="shared" si="6"/>
        <v>15840</v>
      </c>
      <c r="L34" s="91">
        <f t="shared" si="7"/>
        <v>45140</v>
      </c>
      <c r="M34" s="102">
        <f t="shared" si="8"/>
        <v>85540</v>
      </c>
      <c r="N34" s="103">
        <f t="shared" si="9"/>
        <v>7920</v>
      </c>
      <c r="O34" s="79"/>
      <c r="P34" s="141"/>
      <c r="Q34" s="141"/>
      <c r="R34" s="141"/>
      <c r="S34" s="141"/>
      <c r="T34" s="141"/>
      <c r="U34" s="142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</row>
    <row r="35" spans="1:111" s="13" customFormat="1" ht="11.25" customHeight="1" x14ac:dyDescent="0.45">
      <c r="A35" s="14">
        <f t="shared" si="10"/>
        <v>340</v>
      </c>
      <c r="B35" s="15">
        <f>D34+0.1</f>
        <v>6.1</v>
      </c>
      <c r="C35" s="16" t="s">
        <v>11</v>
      </c>
      <c r="D35" s="17">
        <v>6.2</v>
      </c>
      <c r="E35" s="18">
        <f t="shared" si="2"/>
        <v>14280</v>
      </c>
      <c r="F35" s="22">
        <f t="shared" si="3"/>
        <v>40700</v>
      </c>
      <c r="G35" s="19">
        <f t="shared" si="4"/>
        <v>77110</v>
      </c>
      <c r="H35" s="19">
        <f t="shared" si="5"/>
        <v>7140</v>
      </c>
      <c r="I35" s="19">
        <f t="shared" si="5"/>
        <v>20350</v>
      </c>
      <c r="J35" s="20">
        <f t="shared" si="5"/>
        <v>38560</v>
      </c>
      <c r="K35" s="23">
        <f t="shared" si="6"/>
        <v>16320</v>
      </c>
      <c r="L35" s="22">
        <f t="shared" si="7"/>
        <v>46510</v>
      </c>
      <c r="M35" s="24">
        <f t="shared" si="8"/>
        <v>88130</v>
      </c>
      <c r="N35" s="86">
        <f t="shared" si="9"/>
        <v>8160</v>
      </c>
      <c r="O35" s="79"/>
      <c r="P35" s="141" t="s">
        <v>25</v>
      </c>
      <c r="Q35" s="141"/>
      <c r="R35" s="141"/>
      <c r="S35" s="141"/>
      <c r="T35" s="141"/>
      <c r="U35" s="142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</row>
    <row r="36" spans="1:111" s="50" customFormat="1" ht="11.25" customHeight="1" x14ac:dyDescent="0.45">
      <c r="A36" s="96">
        <f t="shared" si="10"/>
        <v>350</v>
      </c>
      <c r="B36" s="97">
        <f t="shared" ref="B36:B48" si="12">D35+0.1</f>
        <v>6.3</v>
      </c>
      <c r="C36" s="98" t="s">
        <v>11</v>
      </c>
      <c r="D36" s="99">
        <v>6.5</v>
      </c>
      <c r="E36" s="90">
        <f t="shared" si="2"/>
        <v>14699.999999999998</v>
      </c>
      <c r="F36" s="91">
        <f t="shared" si="3"/>
        <v>41900</v>
      </c>
      <c r="G36" s="92">
        <f t="shared" si="4"/>
        <v>79380</v>
      </c>
      <c r="H36" s="92">
        <f t="shared" si="5"/>
        <v>7350</v>
      </c>
      <c r="I36" s="92">
        <f t="shared" si="5"/>
        <v>20950</v>
      </c>
      <c r="J36" s="100">
        <f t="shared" si="5"/>
        <v>39690</v>
      </c>
      <c r="K36" s="101">
        <f t="shared" si="6"/>
        <v>16800</v>
      </c>
      <c r="L36" s="91">
        <f t="shared" si="7"/>
        <v>47880</v>
      </c>
      <c r="M36" s="102">
        <f t="shared" si="8"/>
        <v>90720</v>
      </c>
      <c r="N36" s="103">
        <f t="shared" si="9"/>
        <v>8400</v>
      </c>
      <c r="O36" s="79"/>
      <c r="P36" s="141"/>
      <c r="Q36" s="141"/>
      <c r="R36" s="141"/>
      <c r="S36" s="141"/>
      <c r="T36" s="141"/>
      <c r="U36" s="142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</row>
    <row r="37" spans="1:111" s="13" customFormat="1" ht="11.25" customHeight="1" x14ac:dyDescent="0.45">
      <c r="A37" s="14">
        <f t="shared" si="10"/>
        <v>360</v>
      </c>
      <c r="B37" s="15">
        <f t="shared" si="12"/>
        <v>6.6</v>
      </c>
      <c r="C37" s="16" t="s">
        <v>11</v>
      </c>
      <c r="D37" s="17">
        <v>6.7</v>
      </c>
      <c r="E37" s="18">
        <f t="shared" si="2"/>
        <v>15119.999999999998</v>
      </c>
      <c r="F37" s="22">
        <f t="shared" si="3"/>
        <v>43090</v>
      </c>
      <c r="G37" s="19">
        <f t="shared" si="4"/>
        <v>81650</v>
      </c>
      <c r="H37" s="19">
        <f t="shared" si="5"/>
        <v>7560</v>
      </c>
      <c r="I37" s="19">
        <f t="shared" si="5"/>
        <v>21550</v>
      </c>
      <c r="J37" s="20">
        <f t="shared" si="5"/>
        <v>40830</v>
      </c>
      <c r="K37" s="23">
        <f t="shared" si="6"/>
        <v>17280</v>
      </c>
      <c r="L37" s="22">
        <f t="shared" si="7"/>
        <v>49250</v>
      </c>
      <c r="M37" s="24">
        <f t="shared" si="8"/>
        <v>93310</v>
      </c>
      <c r="N37" s="86">
        <f t="shared" si="9"/>
        <v>8640</v>
      </c>
      <c r="O37" s="79"/>
      <c r="P37" s="141"/>
      <c r="Q37" s="141"/>
      <c r="R37" s="141"/>
      <c r="S37" s="141"/>
      <c r="T37" s="141"/>
      <c r="U37" s="142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</row>
    <row r="38" spans="1:111" s="50" customFormat="1" ht="11.25" customHeight="1" x14ac:dyDescent="0.45">
      <c r="A38" s="96">
        <f t="shared" si="10"/>
        <v>370</v>
      </c>
      <c r="B38" s="97">
        <f t="shared" si="12"/>
        <v>6.8</v>
      </c>
      <c r="C38" s="98" t="s">
        <v>11</v>
      </c>
      <c r="D38" s="99">
        <v>7</v>
      </c>
      <c r="E38" s="90">
        <f t="shared" si="2"/>
        <v>15539.999999999998</v>
      </c>
      <c r="F38" s="91">
        <f t="shared" si="3"/>
        <v>44290</v>
      </c>
      <c r="G38" s="92">
        <f t="shared" si="4"/>
        <v>83920</v>
      </c>
      <c r="H38" s="92">
        <f t="shared" si="5"/>
        <v>7770</v>
      </c>
      <c r="I38" s="92">
        <f t="shared" si="5"/>
        <v>22150</v>
      </c>
      <c r="J38" s="100">
        <f t="shared" si="5"/>
        <v>41960</v>
      </c>
      <c r="K38" s="101">
        <f t="shared" si="6"/>
        <v>17760</v>
      </c>
      <c r="L38" s="91">
        <f t="shared" si="7"/>
        <v>50620</v>
      </c>
      <c r="M38" s="102">
        <f t="shared" si="8"/>
        <v>95900</v>
      </c>
      <c r="N38" s="103">
        <f t="shared" si="9"/>
        <v>8880</v>
      </c>
      <c r="O38" s="79"/>
      <c r="P38" s="141" t="s">
        <v>21</v>
      </c>
      <c r="Q38" s="141"/>
      <c r="R38" s="141"/>
      <c r="S38" s="141"/>
      <c r="T38" s="141"/>
      <c r="U38" s="142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</row>
    <row r="39" spans="1:111" s="13" customFormat="1" ht="11.25" customHeight="1" x14ac:dyDescent="0.45">
      <c r="A39" s="14">
        <f t="shared" si="10"/>
        <v>380</v>
      </c>
      <c r="B39" s="15">
        <f t="shared" si="12"/>
        <v>7.1</v>
      </c>
      <c r="C39" s="16" t="s">
        <v>11</v>
      </c>
      <c r="D39" s="17">
        <v>7.2</v>
      </c>
      <c r="E39" s="18">
        <f t="shared" si="2"/>
        <v>15959.999999999998</v>
      </c>
      <c r="F39" s="22">
        <f t="shared" si="3"/>
        <v>45490</v>
      </c>
      <c r="G39" s="19">
        <f t="shared" si="4"/>
        <v>86180</v>
      </c>
      <c r="H39" s="19">
        <f t="shared" si="5"/>
        <v>7980</v>
      </c>
      <c r="I39" s="19">
        <f t="shared" si="5"/>
        <v>22750</v>
      </c>
      <c r="J39" s="20">
        <f t="shared" si="5"/>
        <v>43090</v>
      </c>
      <c r="K39" s="23">
        <f t="shared" si="6"/>
        <v>18240</v>
      </c>
      <c r="L39" s="22">
        <f t="shared" si="7"/>
        <v>51980</v>
      </c>
      <c r="M39" s="24">
        <f t="shared" si="8"/>
        <v>98500</v>
      </c>
      <c r="N39" s="86">
        <f t="shared" si="9"/>
        <v>9120</v>
      </c>
      <c r="O39" s="79"/>
      <c r="P39" s="141"/>
      <c r="Q39" s="141"/>
      <c r="R39" s="141"/>
      <c r="S39" s="141"/>
      <c r="T39" s="141"/>
      <c r="U39" s="142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</row>
    <row r="40" spans="1:111" s="50" customFormat="1" ht="11.25" customHeight="1" x14ac:dyDescent="0.45">
      <c r="A40" s="96">
        <f t="shared" si="10"/>
        <v>390</v>
      </c>
      <c r="B40" s="97">
        <f t="shared" si="12"/>
        <v>7.3</v>
      </c>
      <c r="C40" s="98" t="s">
        <v>11</v>
      </c>
      <c r="D40" s="99">
        <v>7.4</v>
      </c>
      <c r="E40" s="90">
        <f t="shared" si="2"/>
        <v>16379.999999999998</v>
      </c>
      <c r="F40" s="91">
        <f t="shared" si="3"/>
        <v>46680</v>
      </c>
      <c r="G40" s="92">
        <f t="shared" si="4"/>
        <v>88450</v>
      </c>
      <c r="H40" s="92">
        <f t="shared" si="5"/>
        <v>8190</v>
      </c>
      <c r="I40" s="92">
        <f>ROUND(F40/2,-1)</f>
        <v>23340</v>
      </c>
      <c r="J40" s="100">
        <f t="shared" si="5"/>
        <v>44230</v>
      </c>
      <c r="K40" s="101">
        <f t="shared" si="6"/>
        <v>18720</v>
      </c>
      <c r="L40" s="91">
        <f t="shared" si="7"/>
        <v>53350</v>
      </c>
      <c r="M40" s="102">
        <f t="shared" si="8"/>
        <v>101090</v>
      </c>
      <c r="N40" s="103">
        <f t="shared" si="9"/>
        <v>9360</v>
      </c>
      <c r="O40" s="79"/>
      <c r="P40" s="141"/>
      <c r="Q40" s="141"/>
      <c r="R40" s="141"/>
      <c r="S40" s="141"/>
      <c r="T40" s="141"/>
      <c r="U40" s="142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</row>
    <row r="41" spans="1:111" s="13" customFormat="1" ht="11.25" customHeight="1" x14ac:dyDescent="0.45">
      <c r="A41" s="14">
        <f t="shared" si="10"/>
        <v>400</v>
      </c>
      <c r="B41" s="15">
        <f t="shared" si="12"/>
        <v>7.5</v>
      </c>
      <c r="C41" s="16" t="s">
        <v>11</v>
      </c>
      <c r="D41" s="17">
        <v>7.7</v>
      </c>
      <c r="E41" s="18">
        <f t="shared" si="2"/>
        <v>16800</v>
      </c>
      <c r="F41" s="22">
        <f t="shared" si="3"/>
        <v>47880</v>
      </c>
      <c r="G41" s="19">
        <f t="shared" si="4"/>
        <v>90720</v>
      </c>
      <c r="H41" s="19">
        <f t="shared" si="5"/>
        <v>8400</v>
      </c>
      <c r="I41" s="19">
        <f t="shared" si="5"/>
        <v>23940</v>
      </c>
      <c r="J41" s="20">
        <f t="shared" si="5"/>
        <v>45360</v>
      </c>
      <c r="K41" s="23">
        <f t="shared" si="6"/>
        <v>19200</v>
      </c>
      <c r="L41" s="22">
        <f t="shared" si="7"/>
        <v>54720</v>
      </c>
      <c r="M41" s="24">
        <f t="shared" si="8"/>
        <v>103680</v>
      </c>
      <c r="N41" s="86">
        <f t="shared" si="9"/>
        <v>9600</v>
      </c>
      <c r="O41" s="79"/>
      <c r="P41" s="141"/>
      <c r="Q41" s="141"/>
      <c r="R41" s="141"/>
      <c r="S41" s="141"/>
      <c r="T41" s="141"/>
      <c r="U41" s="142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</row>
    <row r="42" spans="1:111" s="50" customFormat="1" ht="11.25" customHeight="1" x14ac:dyDescent="0.45">
      <c r="A42" s="96">
        <f t="shared" si="10"/>
        <v>410</v>
      </c>
      <c r="B42" s="97">
        <f t="shared" si="12"/>
        <v>7.8</v>
      </c>
      <c r="C42" s="98" t="s">
        <v>11</v>
      </c>
      <c r="D42" s="99">
        <v>7.9</v>
      </c>
      <c r="E42" s="90">
        <f t="shared" si="2"/>
        <v>17220</v>
      </c>
      <c r="F42" s="91">
        <f t="shared" si="3"/>
        <v>49080</v>
      </c>
      <c r="G42" s="92">
        <f t="shared" si="4"/>
        <v>92990</v>
      </c>
      <c r="H42" s="92">
        <f t="shared" si="5"/>
        <v>8610</v>
      </c>
      <c r="I42" s="92">
        <f t="shared" si="5"/>
        <v>24540</v>
      </c>
      <c r="J42" s="100">
        <f t="shared" si="5"/>
        <v>46500</v>
      </c>
      <c r="K42" s="101">
        <f t="shared" si="6"/>
        <v>19680</v>
      </c>
      <c r="L42" s="91">
        <f t="shared" si="7"/>
        <v>56090</v>
      </c>
      <c r="M42" s="102">
        <f t="shared" si="8"/>
        <v>106270</v>
      </c>
      <c r="N42" s="103">
        <f t="shared" si="9"/>
        <v>9840</v>
      </c>
      <c r="O42" s="79"/>
      <c r="P42" s="141"/>
      <c r="Q42" s="141"/>
      <c r="R42" s="141"/>
      <c r="S42" s="141"/>
      <c r="T42" s="141"/>
      <c r="U42" s="142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</row>
    <row r="43" spans="1:111" s="13" customFormat="1" ht="11.25" customHeight="1" x14ac:dyDescent="0.45">
      <c r="A43" s="14">
        <f t="shared" si="10"/>
        <v>420</v>
      </c>
      <c r="B43" s="15">
        <f t="shared" si="12"/>
        <v>8</v>
      </c>
      <c r="C43" s="16" t="s">
        <v>11</v>
      </c>
      <c r="D43" s="17">
        <v>8.1999999999999993</v>
      </c>
      <c r="E43" s="18">
        <f t="shared" si="2"/>
        <v>17640</v>
      </c>
      <c r="F43" s="22">
        <f t="shared" si="3"/>
        <v>50270</v>
      </c>
      <c r="G43" s="19">
        <f t="shared" si="4"/>
        <v>95260</v>
      </c>
      <c r="H43" s="19">
        <f t="shared" si="5"/>
        <v>8820</v>
      </c>
      <c r="I43" s="19">
        <f t="shared" si="5"/>
        <v>25140</v>
      </c>
      <c r="J43" s="20">
        <f t="shared" si="5"/>
        <v>47630</v>
      </c>
      <c r="K43" s="23">
        <f t="shared" si="6"/>
        <v>20160</v>
      </c>
      <c r="L43" s="22">
        <f t="shared" si="7"/>
        <v>57460</v>
      </c>
      <c r="M43" s="24">
        <f t="shared" si="8"/>
        <v>108860</v>
      </c>
      <c r="N43" s="86">
        <f t="shared" si="9"/>
        <v>10080</v>
      </c>
      <c r="O43" s="79"/>
      <c r="P43" s="141" t="s">
        <v>23</v>
      </c>
      <c r="Q43" s="141"/>
      <c r="R43" s="141"/>
      <c r="S43" s="141"/>
      <c r="T43" s="141"/>
      <c r="U43" s="142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</row>
    <row r="44" spans="1:111" s="50" customFormat="1" ht="11.25" customHeight="1" x14ac:dyDescent="0.45">
      <c r="A44" s="96">
        <f t="shared" si="10"/>
        <v>430</v>
      </c>
      <c r="B44" s="97">
        <f t="shared" si="12"/>
        <v>8.2999999999999989</v>
      </c>
      <c r="C44" s="98" t="s">
        <v>11</v>
      </c>
      <c r="D44" s="99">
        <v>8.4</v>
      </c>
      <c r="E44" s="90">
        <f t="shared" si="2"/>
        <v>18060</v>
      </c>
      <c r="F44" s="91">
        <f t="shared" si="3"/>
        <v>51470</v>
      </c>
      <c r="G44" s="92">
        <f t="shared" si="4"/>
        <v>97520</v>
      </c>
      <c r="H44" s="92">
        <f t="shared" si="5"/>
        <v>9030</v>
      </c>
      <c r="I44" s="92">
        <f t="shared" si="5"/>
        <v>25740</v>
      </c>
      <c r="J44" s="100">
        <f t="shared" si="5"/>
        <v>48760</v>
      </c>
      <c r="K44" s="101">
        <f t="shared" si="6"/>
        <v>20640</v>
      </c>
      <c r="L44" s="91">
        <f t="shared" si="7"/>
        <v>58820</v>
      </c>
      <c r="M44" s="102">
        <f t="shared" si="8"/>
        <v>111460</v>
      </c>
      <c r="N44" s="103">
        <f t="shared" si="9"/>
        <v>10320</v>
      </c>
      <c r="O44" s="79"/>
      <c r="P44" s="141"/>
      <c r="Q44" s="141"/>
      <c r="R44" s="141"/>
      <c r="S44" s="141"/>
      <c r="T44" s="141"/>
      <c r="U44" s="142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</row>
    <row r="45" spans="1:111" s="13" customFormat="1" ht="11.25" customHeight="1" x14ac:dyDescent="0.45">
      <c r="A45" s="14">
        <f t="shared" si="10"/>
        <v>440</v>
      </c>
      <c r="B45" s="15">
        <f t="shared" si="12"/>
        <v>8.5</v>
      </c>
      <c r="C45" s="16" t="s">
        <v>11</v>
      </c>
      <c r="D45" s="63">
        <v>8.6</v>
      </c>
      <c r="E45" s="23">
        <f t="shared" si="2"/>
        <v>18480</v>
      </c>
      <c r="F45" s="62">
        <f t="shared" si="3"/>
        <v>52670</v>
      </c>
      <c r="G45" s="19">
        <f t="shared" si="4"/>
        <v>99790</v>
      </c>
      <c r="H45" s="19">
        <f t="shared" si="5"/>
        <v>9240</v>
      </c>
      <c r="I45" s="19">
        <f t="shared" si="5"/>
        <v>26340</v>
      </c>
      <c r="J45" s="20">
        <f t="shared" si="5"/>
        <v>49900</v>
      </c>
      <c r="K45" s="23">
        <f t="shared" si="6"/>
        <v>21120</v>
      </c>
      <c r="L45" s="22">
        <f t="shared" si="7"/>
        <v>60190</v>
      </c>
      <c r="M45" s="24">
        <f t="shared" si="8"/>
        <v>114050</v>
      </c>
      <c r="N45" s="86">
        <f t="shared" si="9"/>
        <v>10560</v>
      </c>
      <c r="O45" s="79"/>
      <c r="P45" s="141"/>
      <c r="Q45" s="141"/>
      <c r="R45" s="141"/>
      <c r="S45" s="141"/>
      <c r="T45" s="141"/>
      <c r="U45" s="142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</row>
    <row r="46" spans="1:111" s="50" customFormat="1" ht="11.25" customHeight="1" x14ac:dyDescent="0.45">
      <c r="A46" s="96">
        <f t="shared" si="10"/>
        <v>450</v>
      </c>
      <c r="B46" s="97">
        <v>8.6999999999999993</v>
      </c>
      <c r="C46" s="98" t="s">
        <v>11</v>
      </c>
      <c r="D46" s="111">
        <v>8.9</v>
      </c>
      <c r="E46" s="101">
        <f t="shared" si="2"/>
        <v>18900</v>
      </c>
      <c r="F46" s="112">
        <f t="shared" si="3"/>
        <v>53870</v>
      </c>
      <c r="G46" s="92">
        <f t="shared" si="4"/>
        <v>102060</v>
      </c>
      <c r="H46" s="92">
        <f t="shared" si="5"/>
        <v>9450</v>
      </c>
      <c r="I46" s="92">
        <f t="shared" si="5"/>
        <v>26940</v>
      </c>
      <c r="J46" s="100">
        <f t="shared" si="5"/>
        <v>51030</v>
      </c>
      <c r="K46" s="113">
        <f t="shared" si="6"/>
        <v>21600</v>
      </c>
      <c r="L46" s="91">
        <f t="shared" si="7"/>
        <v>61560</v>
      </c>
      <c r="M46" s="114">
        <f t="shared" si="8"/>
        <v>116640</v>
      </c>
      <c r="N46" s="103">
        <f t="shared" si="9"/>
        <v>10800</v>
      </c>
      <c r="O46" s="79"/>
      <c r="P46" s="141" t="s">
        <v>27</v>
      </c>
      <c r="Q46" s="141"/>
      <c r="R46" s="141"/>
      <c r="S46" s="141"/>
      <c r="T46" s="141"/>
      <c r="U46" s="142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</row>
    <row r="47" spans="1:111" s="13" customFormat="1" ht="11.25" customHeight="1" x14ac:dyDescent="0.45">
      <c r="A47" s="14">
        <f t="shared" si="10"/>
        <v>460</v>
      </c>
      <c r="B47" s="15">
        <f t="shared" si="12"/>
        <v>9</v>
      </c>
      <c r="C47" s="16" t="s">
        <v>11</v>
      </c>
      <c r="D47" s="17">
        <v>9.1</v>
      </c>
      <c r="E47" s="25">
        <f t="shared" si="2"/>
        <v>19320</v>
      </c>
      <c r="F47" s="22">
        <f t="shared" si="3"/>
        <v>55060</v>
      </c>
      <c r="G47" s="19">
        <f t="shared" si="4"/>
        <v>104330</v>
      </c>
      <c r="H47" s="19">
        <f t="shared" si="5"/>
        <v>9660</v>
      </c>
      <c r="I47" s="19">
        <f t="shared" si="5"/>
        <v>27530</v>
      </c>
      <c r="J47" s="25">
        <f t="shared" si="5"/>
        <v>52170</v>
      </c>
      <c r="K47" s="67">
        <f t="shared" si="6"/>
        <v>22080</v>
      </c>
      <c r="L47" s="22">
        <f t="shared" si="7"/>
        <v>62930</v>
      </c>
      <c r="M47" s="68">
        <f t="shared" si="8"/>
        <v>119230</v>
      </c>
      <c r="N47" s="86">
        <f t="shared" si="9"/>
        <v>11040</v>
      </c>
      <c r="O47" s="79"/>
      <c r="P47" s="141"/>
      <c r="Q47" s="141"/>
      <c r="R47" s="141"/>
      <c r="S47" s="141"/>
      <c r="T47" s="141"/>
      <c r="U47" s="142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</row>
    <row r="48" spans="1:111" s="50" customFormat="1" ht="11.25" customHeight="1" x14ac:dyDescent="0.45">
      <c r="A48" s="96">
        <f t="shared" si="10"/>
        <v>470</v>
      </c>
      <c r="B48" s="97">
        <f t="shared" si="12"/>
        <v>9.1999999999999993</v>
      </c>
      <c r="C48" s="98" t="s">
        <v>11</v>
      </c>
      <c r="D48" s="99">
        <v>9.4</v>
      </c>
      <c r="E48" s="115">
        <f t="shared" si="2"/>
        <v>19740</v>
      </c>
      <c r="F48" s="91">
        <f t="shared" si="3"/>
        <v>56260</v>
      </c>
      <c r="G48" s="92">
        <f t="shared" si="4"/>
        <v>106600</v>
      </c>
      <c r="H48" s="92">
        <f t="shared" si="5"/>
        <v>9870</v>
      </c>
      <c r="I48" s="92">
        <f t="shared" si="5"/>
        <v>28130</v>
      </c>
      <c r="J48" s="115">
        <f t="shared" si="5"/>
        <v>53300</v>
      </c>
      <c r="K48" s="113">
        <f t="shared" si="6"/>
        <v>22560</v>
      </c>
      <c r="L48" s="91">
        <f t="shared" si="7"/>
        <v>64300</v>
      </c>
      <c r="M48" s="114">
        <f t="shared" si="8"/>
        <v>121820</v>
      </c>
      <c r="N48" s="103">
        <f t="shared" si="9"/>
        <v>11280</v>
      </c>
      <c r="O48" s="79"/>
      <c r="P48" s="141"/>
      <c r="Q48" s="141"/>
      <c r="R48" s="141"/>
      <c r="S48" s="141"/>
      <c r="T48" s="141"/>
      <c r="U48" s="142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</row>
    <row r="49" spans="1:111" s="49" customFormat="1" ht="11.25" customHeight="1" x14ac:dyDescent="0.45">
      <c r="A49" s="34">
        <f t="shared" si="10"/>
        <v>480</v>
      </c>
      <c r="B49" s="35">
        <v>9.5</v>
      </c>
      <c r="C49" s="16" t="s">
        <v>11</v>
      </c>
      <c r="D49" s="37">
        <v>9.6</v>
      </c>
      <c r="E49" s="66">
        <f>(A49*2*30)*0.7</f>
        <v>20160</v>
      </c>
      <c r="F49" s="71">
        <f t="shared" si="3"/>
        <v>57460</v>
      </c>
      <c r="G49" s="39">
        <f t="shared" si="4"/>
        <v>108860</v>
      </c>
      <c r="H49" s="39">
        <f t="shared" ref="H49:J58" si="13">ROUND(E49/2,-1)</f>
        <v>10080</v>
      </c>
      <c r="I49" s="39">
        <f t="shared" si="13"/>
        <v>28730</v>
      </c>
      <c r="J49" s="66">
        <f t="shared" si="13"/>
        <v>54430</v>
      </c>
      <c r="K49" s="69">
        <f t="shared" si="6"/>
        <v>23040</v>
      </c>
      <c r="L49" s="71">
        <f t="shared" si="7"/>
        <v>65660</v>
      </c>
      <c r="M49" s="70">
        <f t="shared" si="8"/>
        <v>124420</v>
      </c>
      <c r="N49" s="85">
        <f t="shared" si="9"/>
        <v>11520</v>
      </c>
      <c r="O49" s="79"/>
      <c r="P49" s="141"/>
      <c r="Q49" s="141"/>
      <c r="R49" s="141"/>
      <c r="S49" s="141"/>
      <c r="T49" s="141"/>
      <c r="U49" s="142"/>
    </row>
    <row r="50" spans="1:111" s="50" customFormat="1" ht="11.25" customHeight="1" x14ac:dyDescent="0.45">
      <c r="A50" s="96">
        <f t="shared" si="10"/>
        <v>490</v>
      </c>
      <c r="B50" s="97">
        <v>9.6999999999999993</v>
      </c>
      <c r="C50" s="98" t="s">
        <v>11</v>
      </c>
      <c r="D50" s="99">
        <v>9.8000000000000007</v>
      </c>
      <c r="E50" s="115">
        <f t="shared" ref="E50:E58" si="14">(A50*2*30)*0.7</f>
        <v>20580</v>
      </c>
      <c r="F50" s="91">
        <f t="shared" si="3"/>
        <v>58650</v>
      </c>
      <c r="G50" s="92">
        <f t="shared" si="4"/>
        <v>111130</v>
      </c>
      <c r="H50" s="92">
        <f t="shared" si="13"/>
        <v>10290</v>
      </c>
      <c r="I50" s="92">
        <f t="shared" si="13"/>
        <v>29330</v>
      </c>
      <c r="J50" s="115">
        <f t="shared" si="13"/>
        <v>55570</v>
      </c>
      <c r="K50" s="113">
        <f t="shared" si="6"/>
        <v>23520</v>
      </c>
      <c r="L50" s="91">
        <f t="shared" si="7"/>
        <v>67030</v>
      </c>
      <c r="M50" s="114">
        <f t="shared" si="8"/>
        <v>127010</v>
      </c>
      <c r="N50" s="103">
        <f t="shared" si="9"/>
        <v>11760</v>
      </c>
      <c r="O50" s="79"/>
      <c r="P50" s="141"/>
      <c r="Q50" s="141"/>
      <c r="R50" s="141"/>
      <c r="S50" s="141"/>
      <c r="T50" s="141"/>
      <c r="U50" s="142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</row>
    <row r="51" spans="1:111" s="49" customFormat="1" ht="11.25" customHeight="1" x14ac:dyDescent="0.45">
      <c r="A51" s="34">
        <f t="shared" si="10"/>
        <v>500</v>
      </c>
      <c r="B51" s="35">
        <v>9.9</v>
      </c>
      <c r="C51" s="16" t="s">
        <v>11</v>
      </c>
      <c r="D51" s="37">
        <v>10.1</v>
      </c>
      <c r="E51" s="66">
        <f t="shared" si="14"/>
        <v>21000</v>
      </c>
      <c r="F51" s="71">
        <f t="shared" si="3"/>
        <v>59850</v>
      </c>
      <c r="G51" s="39">
        <f t="shared" si="4"/>
        <v>113400</v>
      </c>
      <c r="H51" s="39">
        <f t="shared" si="13"/>
        <v>10500</v>
      </c>
      <c r="I51" s="39">
        <f t="shared" si="13"/>
        <v>29930</v>
      </c>
      <c r="J51" s="66">
        <f t="shared" si="13"/>
        <v>56700</v>
      </c>
      <c r="K51" s="69">
        <f t="shared" si="6"/>
        <v>24000</v>
      </c>
      <c r="L51" s="71">
        <f t="shared" si="7"/>
        <v>68400</v>
      </c>
      <c r="M51" s="70">
        <f t="shared" si="8"/>
        <v>129600</v>
      </c>
      <c r="N51" s="85">
        <f t="shared" si="9"/>
        <v>12000</v>
      </c>
      <c r="O51" s="79"/>
      <c r="P51" s="141"/>
      <c r="Q51" s="141"/>
      <c r="R51" s="141"/>
      <c r="S51" s="141"/>
      <c r="T51" s="141"/>
      <c r="U51" s="142"/>
    </row>
    <row r="52" spans="1:111" s="50" customFormat="1" ht="11.25" customHeight="1" x14ac:dyDescent="0.45">
      <c r="A52" s="96">
        <f t="shared" si="10"/>
        <v>510</v>
      </c>
      <c r="B52" s="97">
        <v>10.199999999999999</v>
      </c>
      <c r="C52" s="98" t="s">
        <v>11</v>
      </c>
      <c r="D52" s="99">
        <v>10.4</v>
      </c>
      <c r="E52" s="115">
        <f t="shared" si="14"/>
        <v>21420</v>
      </c>
      <c r="F52" s="91">
        <f>ROUND((E52*3)*95/100,-1)</f>
        <v>61050</v>
      </c>
      <c r="G52" s="92">
        <f t="shared" si="4"/>
        <v>115670</v>
      </c>
      <c r="H52" s="92">
        <f t="shared" si="13"/>
        <v>10710</v>
      </c>
      <c r="I52" s="92">
        <f t="shared" si="13"/>
        <v>30530</v>
      </c>
      <c r="J52" s="115">
        <f t="shared" si="13"/>
        <v>57840</v>
      </c>
      <c r="K52" s="113">
        <f t="shared" si="6"/>
        <v>24480</v>
      </c>
      <c r="L52" s="91">
        <f t="shared" si="7"/>
        <v>69770</v>
      </c>
      <c r="M52" s="114">
        <f t="shared" si="8"/>
        <v>132190</v>
      </c>
      <c r="N52" s="103">
        <f t="shared" si="9"/>
        <v>12240</v>
      </c>
      <c r="O52" s="79"/>
      <c r="P52" s="141" t="s">
        <v>22</v>
      </c>
      <c r="Q52" s="141"/>
      <c r="R52" s="141"/>
      <c r="S52" s="141"/>
      <c r="T52" s="141"/>
      <c r="U52" s="142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</row>
    <row r="53" spans="1:111" s="49" customFormat="1" ht="11.25" customHeight="1" x14ac:dyDescent="0.45">
      <c r="A53" s="34">
        <f t="shared" si="10"/>
        <v>520</v>
      </c>
      <c r="B53" s="35">
        <v>10.5</v>
      </c>
      <c r="C53" s="16" t="s">
        <v>11</v>
      </c>
      <c r="D53" s="37">
        <v>10.7</v>
      </c>
      <c r="E53" s="66">
        <f t="shared" si="14"/>
        <v>21840</v>
      </c>
      <c r="F53" s="71">
        <f t="shared" si="3"/>
        <v>62240</v>
      </c>
      <c r="G53" s="39">
        <f t="shared" si="4"/>
        <v>117940</v>
      </c>
      <c r="H53" s="39">
        <f t="shared" si="13"/>
        <v>10920</v>
      </c>
      <c r="I53" s="39">
        <f t="shared" si="13"/>
        <v>31120</v>
      </c>
      <c r="J53" s="66">
        <f t="shared" si="13"/>
        <v>58970</v>
      </c>
      <c r="K53" s="69">
        <f t="shared" si="6"/>
        <v>24960</v>
      </c>
      <c r="L53" s="71">
        <f t="shared" si="7"/>
        <v>71140</v>
      </c>
      <c r="M53" s="70">
        <f t="shared" si="8"/>
        <v>134780</v>
      </c>
      <c r="N53" s="85">
        <f t="shared" si="9"/>
        <v>12480</v>
      </c>
      <c r="O53" s="79"/>
      <c r="P53" s="141"/>
      <c r="Q53" s="141"/>
      <c r="R53" s="141"/>
      <c r="S53" s="141"/>
      <c r="T53" s="141"/>
      <c r="U53" s="142"/>
    </row>
    <row r="54" spans="1:111" s="50" customFormat="1" ht="11.25" customHeight="1" x14ac:dyDescent="0.45">
      <c r="A54" s="96">
        <f t="shared" si="10"/>
        <v>530</v>
      </c>
      <c r="B54" s="97">
        <v>10.8</v>
      </c>
      <c r="C54" s="98" t="s">
        <v>11</v>
      </c>
      <c r="D54" s="99">
        <v>11</v>
      </c>
      <c r="E54" s="115">
        <f t="shared" si="14"/>
        <v>22260</v>
      </c>
      <c r="F54" s="91">
        <f t="shared" si="3"/>
        <v>63440</v>
      </c>
      <c r="G54" s="92">
        <f t="shared" si="4"/>
        <v>120200</v>
      </c>
      <c r="H54" s="92">
        <f t="shared" si="13"/>
        <v>11130</v>
      </c>
      <c r="I54" s="92">
        <f t="shared" si="13"/>
        <v>31720</v>
      </c>
      <c r="J54" s="115">
        <f t="shared" si="13"/>
        <v>60100</v>
      </c>
      <c r="K54" s="113">
        <f t="shared" si="6"/>
        <v>25440</v>
      </c>
      <c r="L54" s="91">
        <f t="shared" si="7"/>
        <v>72500</v>
      </c>
      <c r="M54" s="114">
        <f t="shared" si="8"/>
        <v>137380</v>
      </c>
      <c r="N54" s="103">
        <f t="shared" si="9"/>
        <v>12720</v>
      </c>
      <c r="O54" s="79"/>
      <c r="P54" s="141"/>
      <c r="Q54" s="141"/>
      <c r="R54" s="141"/>
      <c r="S54" s="141"/>
      <c r="T54" s="141"/>
      <c r="U54" s="142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</row>
    <row r="55" spans="1:111" s="49" customFormat="1" ht="11.25" customHeight="1" x14ac:dyDescent="0.45">
      <c r="A55" s="34">
        <f t="shared" si="10"/>
        <v>540</v>
      </c>
      <c r="B55" s="35">
        <v>11.1</v>
      </c>
      <c r="C55" s="16" t="s">
        <v>11</v>
      </c>
      <c r="D55" s="37">
        <v>11.3</v>
      </c>
      <c r="E55" s="66">
        <f t="shared" si="14"/>
        <v>22680</v>
      </c>
      <c r="F55" s="71">
        <f t="shared" si="3"/>
        <v>64640</v>
      </c>
      <c r="G55" s="39">
        <f t="shared" si="4"/>
        <v>122470</v>
      </c>
      <c r="H55" s="39">
        <f t="shared" si="13"/>
        <v>11340</v>
      </c>
      <c r="I55" s="39">
        <f t="shared" si="13"/>
        <v>32320</v>
      </c>
      <c r="J55" s="66">
        <f t="shared" si="13"/>
        <v>61240</v>
      </c>
      <c r="K55" s="69">
        <f t="shared" si="6"/>
        <v>25920</v>
      </c>
      <c r="L55" s="71">
        <f t="shared" si="7"/>
        <v>73870</v>
      </c>
      <c r="M55" s="70">
        <f t="shared" si="8"/>
        <v>139970</v>
      </c>
      <c r="N55" s="85">
        <f t="shared" si="9"/>
        <v>12960</v>
      </c>
      <c r="O55" s="79"/>
      <c r="P55" s="141"/>
      <c r="Q55" s="141"/>
      <c r="R55" s="141"/>
      <c r="S55" s="141"/>
      <c r="T55" s="141"/>
      <c r="U55" s="142"/>
    </row>
    <row r="56" spans="1:111" s="50" customFormat="1" ht="11.25" customHeight="1" x14ac:dyDescent="0.45">
      <c r="A56" s="96">
        <f t="shared" si="10"/>
        <v>550</v>
      </c>
      <c r="B56" s="97">
        <v>11.4</v>
      </c>
      <c r="C56" s="98" t="s">
        <v>11</v>
      </c>
      <c r="D56" s="99">
        <v>11.6</v>
      </c>
      <c r="E56" s="115">
        <f t="shared" si="14"/>
        <v>23100</v>
      </c>
      <c r="F56" s="91">
        <f t="shared" si="3"/>
        <v>65840</v>
      </c>
      <c r="G56" s="92">
        <f t="shared" si="4"/>
        <v>124740</v>
      </c>
      <c r="H56" s="92">
        <f t="shared" si="13"/>
        <v>11550</v>
      </c>
      <c r="I56" s="92">
        <f t="shared" si="13"/>
        <v>32920</v>
      </c>
      <c r="J56" s="115">
        <f t="shared" si="13"/>
        <v>62370</v>
      </c>
      <c r="K56" s="113">
        <f t="shared" si="6"/>
        <v>26400</v>
      </c>
      <c r="L56" s="91">
        <f t="shared" si="7"/>
        <v>75240</v>
      </c>
      <c r="M56" s="114">
        <f t="shared" si="8"/>
        <v>142560</v>
      </c>
      <c r="N56" s="103">
        <f t="shared" si="9"/>
        <v>13200</v>
      </c>
      <c r="O56" s="79"/>
      <c r="P56" s="66"/>
      <c r="Q56" s="76"/>
      <c r="R56" s="66"/>
      <c r="S56" s="66"/>
      <c r="T56" s="66"/>
      <c r="U56" s="38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</row>
    <row r="57" spans="1:111" s="49" customFormat="1" ht="11.25" customHeight="1" x14ac:dyDescent="0.45">
      <c r="A57" s="34">
        <f t="shared" si="10"/>
        <v>560</v>
      </c>
      <c r="B57" s="35">
        <v>11.7</v>
      </c>
      <c r="C57" s="16" t="s">
        <v>11</v>
      </c>
      <c r="D57" s="37">
        <v>11.9</v>
      </c>
      <c r="E57" s="66">
        <f t="shared" si="14"/>
        <v>23520</v>
      </c>
      <c r="F57" s="71">
        <f t="shared" si="3"/>
        <v>67030</v>
      </c>
      <c r="G57" s="39">
        <f t="shared" si="4"/>
        <v>127010</v>
      </c>
      <c r="H57" s="39">
        <f t="shared" si="13"/>
        <v>11760</v>
      </c>
      <c r="I57" s="39">
        <f t="shared" si="13"/>
        <v>33520</v>
      </c>
      <c r="J57" s="66">
        <f t="shared" si="13"/>
        <v>63510</v>
      </c>
      <c r="K57" s="69">
        <f t="shared" si="6"/>
        <v>26880</v>
      </c>
      <c r="L57" s="71">
        <f t="shared" si="7"/>
        <v>76610</v>
      </c>
      <c r="M57" s="70">
        <f t="shared" si="8"/>
        <v>145150</v>
      </c>
      <c r="N57" s="85">
        <f t="shared" si="9"/>
        <v>13440</v>
      </c>
      <c r="O57" s="79"/>
      <c r="P57" s="66"/>
      <c r="Q57" s="76"/>
      <c r="R57" s="66"/>
      <c r="S57" s="66"/>
      <c r="T57" s="66"/>
      <c r="U57" s="38"/>
    </row>
    <row r="58" spans="1:111" s="50" customFormat="1" ht="11.25" hidden="1" customHeight="1" x14ac:dyDescent="0.45">
      <c r="A58" s="116">
        <f t="shared" si="10"/>
        <v>570</v>
      </c>
      <c r="B58" s="117">
        <v>12</v>
      </c>
      <c r="C58" s="118" t="s">
        <v>11</v>
      </c>
      <c r="D58" s="119">
        <v>12.2</v>
      </c>
      <c r="E58" s="120">
        <f t="shared" si="14"/>
        <v>23940</v>
      </c>
      <c r="F58" s="121">
        <f t="shared" si="3"/>
        <v>68230</v>
      </c>
      <c r="G58" s="122">
        <f t="shared" si="4"/>
        <v>129280</v>
      </c>
      <c r="H58" s="122">
        <f t="shared" si="13"/>
        <v>11970</v>
      </c>
      <c r="I58" s="122">
        <f t="shared" si="13"/>
        <v>34120</v>
      </c>
      <c r="J58" s="120">
        <f t="shared" si="13"/>
        <v>64640</v>
      </c>
      <c r="K58" s="123">
        <f t="shared" si="6"/>
        <v>27360</v>
      </c>
      <c r="L58" s="121">
        <f t="shared" si="7"/>
        <v>77980</v>
      </c>
      <c r="M58" s="124">
        <f t="shared" si="8"/>
        <v>147740</v>
      </c>
      <c r="N58" s="125">
        <f t="shared" si="9"/>
        <v>13680</v>
      </c>
      <c r="O58" s="79"/>
      <c r="P58" s="66"/>
      <c r="Q58" s="76"/>
      <c r="R58" s="66"/>
      <c r="S58" s="66"/>
      <c r="T58" s="66"/>
      <c r="U58" s="38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</row>
    <row r="59" spans="1:111" ht="11.25" customHeight="1" x14ac:dyDescent="0.45">
      <c r="A59" s="126" t="s">
        <v>14</v>
      </c>
      <c r="B59" s="127">
        <v>12</v>
      </c>
      <c r="C59" s="128" t="s">
        <v>11</v>
      </c>
      <c r="D59" s="129"/>
      <c r="E59" s="130">
        <v>23940</v>
      </c>
      <c r="F59" s="131">
        <f>ROUND((E59*3)*95/100,-1)</f>
        <v>68230</v>
      </c>
      <c r="G59" s="132">
        <f>ROUND((E59*6)*90/100,-1)</f>
        <v>129280</v>
      </c>
      <c r="H59" s="132">
        <f>ROUND(E59/2,-1)</f>
        <v>11970</v>
      </c>
      <c r="I59" s="132">
        <f>ROUND(F59/2,-1)</f>
        <v>34120</v>
      </c>
      <c r="J59" s="133">
        <f>ROUND(G59/2,-1)</f>
        <v>64640</v>
      </c>
      <c r="K59" s="130">
        <v>27360</v>
      </c>
      <c r="L59" s="132">
        <v>77980</v>
      </c>
      <c r="M59" s="134">
        <v>147740</v>
      </c>
      <c r="N59" s="135" t="s">
        <v>15</v>
      </c>
      <c r="O59" s="77"/>
      <c r="P59" s="73"/>
      <c r="Q59" s="78"/>
      <c r="R59" s="73"/>
      <c r="S59" s="73"/>
      <c r="T59" s="73"/>
      <c r="U59" s="89"/>
    </row>
    <row r="60" spans="1:111" ht="11.25" customHeight="1" x14ac:dyDescent="0.45">
      <c r="A60" s="1" t="s">
        <v>18</v>
      </c>
      <c r="C60" s="1"/>
      <c r="D60" s="3"/>
      <c r="E60" s="2"/>
      <c r="G60" s="5"/>
      <c r="H60" s="6"/>
      <c r="K60" s="6"/>
      <c r="L60" s="6"/>
      <c r="M60" s="6"/>
      <c r="N60" s="6"/>
      <c r="Q60" s="6"/>
      <c r="R60" s="5"/>
      <c r="S60" s="6"/>
      <c r="T60" s="5"/>
      <c r="U60" s="6"/>
    </row>
    <row r="61" spans="1:111" ht="11.25" customHeight="1" x14ac:dyDescent="0.45">
      <c r="B61" s="1"/>
      <c r="C61" s="2"/>
      <c r="D61" s="3"/>
      <c r="E61" s="2"/>
      <c r="G61" s="5"/>
      <c r="H61" s="6"/>
      <c r="K61" s="6"/>
      <c r="L61" s="6"/>
      <c r="M61" s="6"/>
      <c r="N61" s="6"/>
      <c r="Q61" s="6"/>
      <c r="R61" s="5"/>
      <c r="S61" s="6"/>
      <c r="T61" s="5"/>
      <c r="U61" s="6"/>
    </row>
    <row r="62" spans="1:111" ht="11.25" customHeight="1" x14ac:dyDescent="0.45">
      <c r="B62" s="1"/>
      <c r="C62" s="2"/>
      <c r="D62" s="3"/>
      <c r="E62" s="2"/>
      <c r="G62" s="5"/>
      <c r="H62" s="6"/>
      <c r="R62" s="5"/>
      <c r="S62" s="6"/>
      <c r="T62" s="5"/>
      <c r="U62" s="6"/>
    </row>
  </sheetData>
  <mergeCells count="17">
    <mergeCell ref="A2:U2"/>
    <mergeCell ref="B4:D6"/>
    <mergeCell ref="E4:J4"/>
    <mergeCell ref="K4:M5"/>
    <mergeCell ref="N4:N5"/>
    <mergeCell ref="P4:U4"/>
    <mergeCell ref="E5:G5"/>
    <mergeCell ref="H5:J5"/>
    <mergeCell ref="P5:R5"/>
    <mergeCell ref="S5:U5"/>
    <mergeCell ref="P52:U55"/>
    <mergeCell ref="P29:Q30"/>
    <mergeCell ref="P31:U34"/>
    <mergeCell ref="P35:U37"/>
    <mergeCell ref="P38:U42"/>
    <mergeCell ref="P43:U45"/>
    <mergeCell ref="P46:U51"/>
  </mergeCells>
  <phoneticPr fontId="1"/>
  <printOptions horizontalCentered="1" verticalCentered="1"/>
  <pageMargins left="0" right="0" top="0" bottom="0" header="0" footer="0"/>
  <pageSetup paperSize="9" scale="93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G63"/>
  <sheetViews>
    <sheetView topLeftCell="F42" zoomScale="120" zoomScaleNormal="120" zoomScaleSheetLayoutView="100" workbookViewId="0">
      <selection activeCell="G63" sqref="G63"/>
    </sheetView>
  </sheetViews>
  <sheetFormatPr defaultColWidth="9" defaultRowHeight="11.25" customHeight="1" x14ac:dyDescent="0.45"/>
  <cols>
    <col min="1" max="1" width="5.6328125" style="1" customWidth="1"/>
    <col min="2" max="2" width="5.08984375" style="2" customWidth="1"/>
    <col min="3" max="3" width="2.1796875" style="3" customWidth="1"/>
    <col min="4" max="4" width="5.08984375" style="2" customWidth="1"/>
    <col min="5" max="14" width="8.6328125" style="1" customWidth="1"/>
    <col min="15" max="15" width="5.6328125" style="1" customWidth="1"/>
    <col min="16" max="21" width="8.6328125" style="1" customWidth="1"/>
    <col min="22" max="22" width="9" style="1"/>
    <col min="23" max="28" width="9" style="140"/>
    <col min="29" max="16384" width="9" style="1"/>
  </cols>
  <sheetData>
    <row r="2" spans="1:111" ht="24" customHeight="1" x14ac:dyDescent="0.45">
      <c r="A2" s="144" t="s">
        <v>12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</row>
    <row r="3" spans="1:111" ht="11.25" customHeight="1" x14ac:dyDescent="0.45">
      <c r="U3" s="4" t="s">
        <v>28</v>
      </c>
    </row>
    <row r="4" spans="1:111" ht="11.25" customHeight="1" x14ac:dyDescent="0.45">
      <c r="A4" s="7" t="s">
        <v>0</v>
      </c>
      <c r="B4" s="145" t="s">
        <v>2</v>
      </c>
      <c r="C4" s="146"/>
      <c r="D4" s="147"/>
      <c r="E4" s="148" t="s">
        <v>3</v>
      </c>
      <c r="F4" s="149"/>
      <c r="G4" s="149"/>
      <c r="H4" s="149"/>
      <c r="I4" s="149"/>
      <c r="J4" s="150"/>
      <c r="K4" s="151" t="s">
        <v>13</v>
      </c>
      <c r="L4" s="152"/>
      <c r="M4" s="153"/>
      <c r="N4" s="155" t="s">
        <v>10</v>
      </c>
      <c r="O4" s="10" t="s">
        <v>0</v>
      </c>
      <c r="P4" s="148" t="s">
        <v>8</v>
      </c>
      <c r="Q4" s="149"/>
      <c r="R4" s="149"/>
      <c r="S4" s="149"/>
      <c r="T4" s="149"/>
      <c r="U4" s="149"/>
    </row>
    <row r="5" spans="1:111" ht="11.25" customHeight="1" x14ac:dyDescent="0.45">
      <c r="A5" s="8"/>
      <c r="B5" s="145"/>
      <c r="C5" s="146"/>
      <c r="D5" s="147"/>
      <c r="E5" s="156" t="s">
        <v>9</v>
      </c>
      <c r="F5" s="157"/>
      <c r="G5" s="157"/>
      <c r="H5" s="157" t="s">
        <v>7</v>
      </c>
      <c r="I5" s="157"/>
      <c r="J5" s="158"/>
      <c r="K5" s="154"/>
      <c r="L5" s="152"/>
      <c r="M5" s="153"/>
      <c r="N5" s="155"/>
      <c r="O5" s="11"/>
      <c r="P5" s="156" t="s">
        <v>9</v>
      </c>
      <c r="Q5" s="157"/>
      <c r="R5" s="157"/>
      <c r="S5" s="157" t="s">
        <v>7</v>
      </c>
      <c r="T5" s="157"/>
      <c r="U5" s="157"/>
    </row>
    <row r="6" spans="1:111" ht="11.25" customHeight="1" x14ac:dyDescent="0.45">
      <c r="A6" s="9" t="s">
        <v>1</v>
      </c>
      <c r="B6" s="145"/>
      <c r="C6" s="146"/>
      <c r="D6" s="147"/>
      <c r="E6" s="45" t="s">
        <v>4</v>
      </c>
      <c r="F6" s="47" t="s">
        <v>5</v>
      </c>
      <c r="G6" s="47" t="s">
        <v>6</v>
      </c>
      <c r="H6" s="47" t="s">
        <v>4</v>
      </c>
      <c r="I6" s="47" t="s">
        <v>5</v>
      </c>
      <c r="J6" s="72" t="s">
        <v>6</v>
      </c>
      <c r="K6" s="46" t="s">
        <v>4</v>
      </c>
      <c r="L6" s="47" t="s">
        <v>5</v>
      </c>
      <c r="M6" s="48" t="s">
        <v>6</v>
      </c>
      <c r="N6" s="83" t="s">
        <v>4</v>
      </c>
      <c r="O6" s="12" t="s">
        <v>1</v>
      </c>
      <c r="P6" s="45" t="s">
        <v>4</v>
      </c>
      <c r="Q6" s="47" t="s">
        <v>5</v>
      </c>
      <c r="R6" s="47" t="s">
        <v>6</v>
      </c>
      <c r="S6" s="47" t="s">
        <v>4</v>
      </c>
      <c r="T6" s="47" t="s">
        <v>5</v>
      </c>
      <c r="U6" s="47" t="s">
        <v>6</v>
      </c>
    </row>
    <row r="7" spans="1:111" s="49" customFormat="1" ht="11.25" hidden="1" customHeight="1" x14ac:dyDescent="0.45">
      <c r="A7" s="27"/>
      <c r="B7" s="28"/>
      <c r="C7" s="29"/>
      <c r="D7" s="30"/>
      <c r="E7" s="31"/>
      <c r="F7" s="32"/>
      <c r="G7" s="32"/>
      <c r="H7" s="32"/>
      <c r="I7" s="32"/>
      <c r="J7" s="33"/>
      <c r="K7" s="41"/>
      <c r="L7" s="32"/>
      <c r="M7" s="42"/>
      <c r="N7" s="84"/>
      <c r="O7" s="60"/>
      <c r="P7" s="31"/>
      <c r="Q7" s="61"/>
      <c r="R7" s="32"/>
      <c r="S7" s="32"/>
      <c r="T7" s="32"/>
      <c r="U7" s="32"/>
    </row>
    <row r="8" spans="1:111" s="13" customFormat="1" ht="11.25" customHeight="1" x14ac:dyDescent="0.45">
      <c r="A8" s="34"/>
      <c r="B8" s="35"/>
      <c r="C8" s="36"/>
      <c r="D8" s="37"/>
      <c r="E8" s="38"/>
      <c r="F8" s="39"/>
      <c r="G8" s="39"/>
      <c r="H8" s="39"/>
      <c r="I8" s="39"/>
      <c r="J8" s="40"/>
      <c r="K8" s="43"/>
      <c r="L8" s="39"/>
      <c r="M8" s="44"/>
      <c r="N8" s="85"/>
      <c r="O8" s="21">
        <v>60</v>
      </c>
      <c r="P8" s="18">
        <f>(O8*2*30)*0.6</f>
        <v>2160</v>
      </c>
      <c r="Q8" s="22">
        <f>ROUND((P8*3)*95/100,-1)</f>
        <v>6160</v>
      </c>
      <c r="R8" s="19">
        <f>ROUND((P8*6)*90/100,-1)</f>
        <v>11660</v>
      </c>
      <c r="S8" s="19">
        <f t="shared" ref="S8:U12" si="0">ROUND(P8/2,-1)</f>
        <v>1080</v>
      </c>
      <c r="T8" s="19">
        <f t="shared" si="0"/>
        <v>3080</v>
      </c>
      <c r="U8" s="19">
        <f t="shared" si="0"/>
        <v>5830</v>
      </c>
      <c r="W8" s="49"/>
      <c r="X8" s="49"/>
      <c r="Y8" s="49"/>
      <c r="Z8" s="49"/>
      <c r="AA8" s="49"/>
      <c r="AB8" s="49"/>
    </row>
    <row r="9" spans="1:111" s="26" customFormat="1" ht="11.25" customHeight="1" x14ac:dyDescent="0.45">
      <c r="A9" s="34"/>
      <c r="B9" s="35"/>
      <c r="C9" s="36"/>
      <c r="D9" s="37"/>
      <c r="E9" s="38"/>
      <c r="F9" s="39"/>
      <c r="G9" s="39"/>
      <c r="H9" s="39"/>
      <c r="I9" s="39"/>
      <c r="J9" s="40"/>
      <c r="K9" s="43"/>
      <c r="L9" s="39"/>
      <c r="M9" s="44"/>
      <c r="N9" s="85"/>
      <c r="O9" s="93">
        <f t="shared" ref="O9:O26" si="1">O8+10</f>
        <v>70</v>
      </c>
      <c r="P9" s="90">
        <f>(O9*2*30)*0.6</f>
        <v>2520</v>
      </c>
      <c r="Q9" s="91">
        <f>ROUND((P9*3)*95/100,-1)</f>
        <v>7180</v>
      </c>
      <c r="R9" s="92">
        <f>ROUND((P9*6)*90/100,-1)</f>
        <v>13610</v>
      </c>
      <c r="S9" s="92">
        <f t="shared" si="0"/>
        <v>1260</v>
      </c>
      <c r="T9" s="92">
        <f t="shared" si="0"/>
        <v>3590</v>
      </c>
      <c r="U9" s="92">
        <f t="shared" si="0"/>
        <v>6810</v>
      </c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</row>
    <row r="10" spans="1:111" s="13" customFormat="1" ht="11.25" customHeight="1" x14ac:dyDescent="0.45">
      <c r="A10" s="34"/>
      <c r="B10" s="35"/>
      <c r="C10" s="36"/>
      <c r="D10" s="37"/>
      <c r="E10" s="38"/>
      <c r="F10" s="39"/>
      <c r="G10" s="39"/>
      <c r="H10" s="39"/>
      <c r="I10" s="39"/>
      <c r="J10" s="40"/>
      <c r="K10" s="43"/>
      <c r="L10" s="39"/>
      <c r="M10" s="44"/>
      <c r="N10" s="85"/>
      <c r="O10" s="21">
        <f t="shared" si="1"/>
        <v>80</v>
      </c>
      <c r="P10" s="18">
        <f>(O10*2*30)*0.6</f>
        <v>2880</v>
      </c>
      <c r="Q10" s="22">
        <f>ROUND((P10*3)*95/100,-1)</f>
        <v>8210</v>
      </c>
      <c r="R10" s="19">
        <f>ROUND((P10*6)*90/100,-1)</f>
        <v>15550</v>
      </c>
      <c r="S10" s="19">
        <f t="shared" si="0"/>
        <v>1440</v>
      </c>
      <c r="T10" s="19">
        <f t="shared" si="0"/>
        <v>4110</v>
      </c>
      <c r="U10" s="19">
        <f t="shared" si="0"/>
        <v>7780</v>
      </c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</row>
    <row r="11" spans="1:111" s="26" customFormat="1" ht="11.25" customHeight="1" x14ac:dyDescent="0.45">
      <c r="A11" s="34"/>
      <c r="B11" s="35"/>
      <c r="C11" s="36"/>
      <c r="D11" s="37"/>
      <c r="E11" s="38"/>
      <c r="F11" s="39"/>
      <c r="G11" s="39"/>
      <c r="H11" s="39"/>
      <c r="I11" s="39"/>
      <c r="J11" s="40"/>
      <c r="K11" s="43"/>
      <c r="L11" s="39"/>
      <c r="M11" s="44"/>
      <c r="N11" s="85"/>
      <c r="O11" s="93">
        <f t="shared" si="1"/>
        <v>90</v>
      </c>
      <c r="P11" s="90">
        <f>(O11*2*30)*0.6</f>
        <v>3240</v>
      </c>
      <c r="Q11" s="91">
        <f>ROUND((P11*3)*95/100,-1)</f>
        <v>9230</v>
      </c>
      <c r="R11" s="92">
        <f>ROUND((P11*6)*90/100,-1)</f>
        <v>17500</v>
      </c>
      <c r="S11" s="92">
        <f t="shared" si="0"/>
        <v>1620</v>
      </c>
      <c r="T11" s="92">
        <f t="shared" si="0"/>
        <v>4620</v>
      </c>
      <c r="U11" s="92">
        <f t="shared" si="0"/>
        <v>8750</v>
      </c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</row>
    <row r="12" spans="1:111" s="13" customFormat="1" ht="11.25" customHeight="1" x14ac:dyDescent="0.45">
      <c r="A12" s="14"/>
      <c r="B12" s="15"/>
      <c r="C12" s="16"/>
      <c r="D12" s="17"/>
      <c r="E12" s="18"/>
      <c r="F12" s="22"/>
      <c r="G12" s="19"/>
      <c r="H12" s="19"/>
      <c r="I12" s="19"/>
      <c r="J12" s="20"/>
      <c r="K12" s="23"/>
      <c r="L12" s="22"/>
      <c r="M12" s="24"/>
      <c r="N12" s="86"/>
      <c r="O12" s="21">
        <f t="shared" si="1"/>
        <v>100</v>
      </c>
      <c r="P12" s="18">
        <f>(O12*2*30)*0.6</f>
        <v>3600</v>
      </c>
      <c r="Q12" s="22">
        <f>ROUND((P12*3)*95/100,-1)</f>
        <v>10260</v>
      </c>
      <c r="R12" s="19">
        <f>ROUND((P12*6)*90/100,-1)</f>
        <v>19440</v>
      </c>
      <c r="S12" s="19">
        <f t="shared" si="0"/>
        <v>1800</v>
      </c>
      <c r="T12" s="19">
        <f t="shared" si="0"/>
        <v>5130</v>
      </c>
      <c r="U12" s="19">
        <f t="shared" si="0"/>
        <v>9720</v>
      </c>
      <c r="V12" s="25"/>
      <c r="W12" s="66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</row>
    <row r="13" spans="1:111" s="51" customFormat="1" ht="11.25" customHeight="1" x14ac:dyDescent="0.45">
      <c r="A13" s="52"/>
      <c r="B13" s="53"/>
      <c r="C13" s="54"/>
      <c r="D13" s="55"/>
      <c r="E13" s="56"/>
      <c r="F13" s="57"/>
      <c r="G13" s="58"/>
      <c r="H13" s="58"/>
      <c r="I13" s="58"/>
      <c r="J13" s="59"/>
      <c r="K13" s="43"/>
      <c r="L13" s="57"/>
      <c r="M13" s="65"/>
      <c r="N13" s="85"/>
      <c r="O13" s="94">
        <f t="shared" si="1"/>
        <v>110</v>
      </c>
      <c r="P13" s="90"/>
      <c r="Q13" s="91">
        <v>11290</v>
      </c>
      <c r="R13" s="92">
        <v>21380</v>
      </c>
      <c r="S13" s="95">
        <v>1980</v>
      </c>
      <c r="T13" s="95">
        <v>5650</v>
      </c>
      <c r="U13" s="95">
        <v>10690</v>
      </c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</row>
    <row r="14" spans="1:111" s="13" customFormat="1" ht="11.25" customHeight="1" x14ac:dyDescent="0.45">
      <c r="A14" s="14"/>
      <c r="B14" s="15"/>
      <c r="C14" s="16"/>
      <c r="D14" s="17"/>
      <c r="E14" s="18"/>
      <c r="F14" s="22"/>
      <c r="G14" s="19"/>
      <c r="H14" s="19"/>
      <c r="I14" s="19"/>
      <c r="J14" s="20"/>
      <c r="K14" s="23"/>
      <c r="L14" s="22"/>
      <c r="M14" s="24"/>
      <c r="N14" s="86"/>
      <c r="O14" s="21">
        <f t="shared" si="1"/>
        <v>120</v>
      </c>
      <c r="P14" s="38"/>
      <c r="Q14" s="71"/>
      <c r="R14" s="39">
        <v>23330</v>
      </c>
      <c r="S14" s="19">
        <v>2160</v>
      </c>
      <c r="T14" s="19">
        <v>6160</v>
      </c>
      <c r="U14" s="19">
        <v>11670</v>
      </c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</row>
    <row r="15" spans="1:111" s="50" customFormat="1" ht="11.25" customHeight="1" x14ac:dyDescent="0.45">
      <c r="A15" s="96">
        <v>130</v>
      </c>
      <c r="B15" s="97">
        <v>0.1</v>
      </c>
      <c r="C15" s="98" t="s">
        <v>11</v>
      </c>
      <c r="D15" s="99">
        <v>1.6</v>
      </c>
      <c r="E15" s="90">
        <f t="shared" ref="E15:E49" si="2">(A15*2*30)*0.7</f>
        <v>5460</v>
      </c>
      <c r="F15" s="91">
        <f t="shared" ref="F15:F49" si="3">ROUND((E15*3)*95/100,-1)</f>
        <v>15560</v>
      </c>
      <c r="G15" s="92">
        <f t="shared" ref="G15:G49" si="4">ROUND((E15*6)*90/100,-1)</f>
        <v>29480</v>
      </c>
      <c r="H15" s="92">
        <f t="shared" ref="H15:H49" si="5">ROUND(E15/2,-1)</f>
        <v>2730</v>
      </c>
      <c r="I15" s="92">
        <f t="shared" ref="I15:I49" si="6">ROUND(F15/2,-1)</f>
        <v>7780</v>
      </c>
      <c r="J15" s="100">
        <f t="shared" ref="J15:J49" si="7">ROUND(G15/2,-1)</f>
        <v>14740</v>
      </c>
      <c r="K15" s="101">
        <f t="shared" ref="K15:K49" si="8">(A15*2*30)*0.8</f>
        <v>6240</v>
      </c>
      <c r="L15" s="91">
        <f t="shared" ref="L15:L49" si="9">ROUND((K15*3)*95/100,-1)</f>
        <v>17780</v>
      </c>
      <c r="M15" s="102">
        <f t="shared" ref="M15:M49" si="10">ROUND((K15*6)*90/100,-1)</f>
        <v>33700</v>
      </c>
      <c r="N15" s="103">
        <f t="shared" ref="N15:N49" si="11">(A15*2*30)*0.4</f>
        <v>3120</v>
      </c>
      <c r="O15" s="93">
        <f t="shared" si="1"/>
        <v>130</v>
      </c>
      <c r="P15" s="90"/>
      <c r="Q15" s="91"/>
      <c r="R15" s="92"/>
      <c r="S15" s="92">
        <v>2340</v>
      </c>
      <c r="T15" s="92">
        <v>6670</v>
      </c>
      <c r="U15" s="92">
        <v>12640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</row>
    <row r="16" spans="1:111" s="13" customFormat="1" ht="11.25" customHeight="1" x14ac:dyDescent="0.45">
      <c r="A16" s="14">
        <f t="shared" ref="A16:A59" si="12">A15+10</f>
        <v>140</v>
      </c>
      <c r="B16" s="15">
        <f t="shared" ref="B16:B35" si="13">D15+0.1</f>
        <v>1.7000000000000002</v>
      </c>
      <c r="C16" s="16" t="s">
        <v>11</v>
      </c>
      <c r="D16" s="17">
        <v>1.7</v>
      </c>
      <c r="E16" s="18">
        <f t="shared" si="2"/>
        <v>5880</v>
      </c>
      <c r="F16" s="22">
        <f t="shared" si="3"/>
        <v>16760</v>
      </c>
      <c r="G16" s="19">
        <f t="shared" si="4"/>
        <v>31750</v>
      </c>
      <c r="H16" s="19">
        <f t="shared" si="5"/>
        <v>2940</v>
      </c>
      <c r="I16" s="19">
        <f t="shared" si="6"/>
        <v>8380</v>
      </c>
      <c r="J16" s="20">
        <f t="shared" si="7"/>
        <v>15880</v>
      </c>
      <c r="K16" s="23">
        <f t="shared" si="8"/>
        <v>6720</v>
      </c>
      <c r="L16" s="22">
        <f t="shared" si="9"/>
        <v>19150</v>
      </c>
      <c r="M16" s="24">
        <f t="shared" si="10"/>
        <v>36290</v>
      </c>
      <c r="N16" s="86">
        <f t="shared" si="11"/>
        <v>3360</v>
      </c>
      <c r="O16" s="21">
        <f t="shared" si="1"/>
        <v>140</v>
      </c>
      <c r="P16" s="38"/>
      <c r="Q16" s="71"/>
      <c r="R16" s="39"/>
      <c r="S16" s="19">
        <v>2520</v>
      </c>
      <c r="T16" s="19">
        <v>7180</v>
      </c>
      <c r="U16" s="19">
        <v>13610</v>
      </c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</row>
    <row r="17" spans="1:111" s="51" customFormat="1" ht="11.25" customHeight="1" x14ac:dyDescent="0.45">
      <c r="A17" s="104">
        <f t="shared" si="12"/>
        <v>150</v>
      </c>
      <c r="B17" s="105">
        <v>1.8</v>
      </c>
      <c r="C17" s="106" t="s">
        <v>11</v>
      </c>
      <c r="D17" s="107">
        <v>1.8</v>
      </c>
      <c r="E17" s="90">
        <f t="shared" si="2"/>
        <v>6300</v>
      </c>
      <c r="F17" s="108">
        <f t="shared" si="3"/>
        <v>17960</v>
      </c>
      <c r="G17" s="95">
        <f t="shared" si="4"/>
        <v>34020</v>
      </c>
      <c r="H17" s="95">
        <f t="shared" si="5"/>
        <v>3150</v>
      </c>
      <c r="I17" s="95">
        <f t="shared" si="6"/>
        <v>8980</v>
      </c>
      <c r="J17" s="109">
        <f t="shared" si="7"/>
        <v>17010</v>
      </c>
      <c r="K17" s="101">
        <f t="shared" si="8"/>
        <v>7200</v>
      </c>
      <c r="L17" s="108">
        <f t="shared" si="9"/>
        <v>20520</v>
      </c>
      <c r="M17" s="110">
        <f t="shared" si="10"/>
        <v>38880</v>
      </c>
      <c r="N17" s="103">
        <f t="shared" si="11"/>
        <v>3600</v>
      </c>
      <c r="O17" s="94">
        <f t="shared" si="1"/>
        <v>150</v>
      </c>
      <c r="P17" s="90"/>
      <c r="Q17" s="91"/>
      <c r="R17" s="92"/>
      <c r="S17" s="95">
        <v>2700</v>
      </c>
      <c r="T17" s="95">
        <v>7700</v>
      </c>
      <c r="U17" s="95">
        <v>14580</v>
      </c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</row>
    <row r="18" spans="1:111" s="13" customFormat="1" ht="11.25" customHeight="1" x14ac:dyDescent="0.45">
      <c r="A18" s="14">
        <f t="shared" si="12"/>
        <v>160</v>
      </c>
      <c r="B18" s="15">
        <v>1.9</v>
      </c>
      <c r="C18" s="16" t="s">
        <v>11</v>
      </c>
      <c r="D18" s="17">
        <v>2</v>
      </c>
      <c r="E18" s="18">
        <f t="shared" si="2"/>
        <v>6720</v>
      </c>
      <c r="F18" s="22">
        <f t="shared" si="3"/>
        <v>19150</v>
      </c>
      <c r="G18" s="19">
        <f t="shared" si="4"/>
        <v>36290</v>
      </c>
      <c r="H18" s="19">
        <f t="shared" si="5"/>
        <v>3360</v>
      </c>
      <c r="I18" s="19">
        <f t="shared" si="6"/>
        <v>9580</v>
      </c>
      <c r="J18" s="20">
        <f t="shared" si="7"/>
        <v>18150</v>
      </c>
      <c r="K18" s="23">
        <f t="shared" si="8"/>
        <v>7680</v>
      </c>
      <c r="L18" s="22">
        <f t="shared" si="9"/>
        <v>21890</v>
      </c>
      <c r="M18" s="24">
        <f t="shared" si="10"/>
        <v>41470</v>
      </c>
      <c r="N18" s="86">
        <f t="shared" si="11"/>
        <v>3840</v>
      </c>
      <c r="O18" s="21">
        <f t="shared" si="1"/>
        <v>160</v>
      </c>
      <c r="P18" s="38"/>
      <c r="Q18" s="71"/>
      <c r="R18" s="39"/>
      <c r="S18" s="19">
        <v>2880</v>
      </c>
      <c r="T18" s="19">
        <v>8210</v>
      </c>
      <c r="U18" s="19">
        <v>15550</v>
      </c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</row>
    <row r="19" spans="1:111" s="50" customFormat="1" ht="11.25" customHeight="1" x14ac:dyDescent="0.45">
      <c r="A19" s="96">
        <f t="shared" si="12"/>
        <v>170</v>
      </c>
      <c r="B19" s="97">
        <f t="shared" si="13"/>
        <v>2.1</v>
      </c>
      <c r="C19" s="98" t="s">
        <v>11</v>
      </c>
      <c r="D19" s="99">
        <v>2.2000000000000002</v>
      </c>
      <c r="E19" s="90">
        <f t="shared" si="2"/>
        <v>7140</v>
      </c>
      <c r="F19" s="91">
        <f t="shared" si="3"/>
        <v>20350</v>
      </c>
      <c r="G19" s="92">
        <f t="shared" si="4"/>
        <v>38560</v>
      </c>
      <c r="H19" s="92">
        <f t="shared" si="5"/>
        <v>3570</v>
      </c>
      <c r="I19" s="92">
        <f t="shared" si="6"/>
        <v>10180</v>
      </c>
      <c r="J19" s="100">
        <f t="shared" si="7"/>
        <v>19280</v>
      </c>
      <c r="K19" s="101">
        <f t="shared" si="8"/>
        <v>8160</v>
      </c>
      <c r="L19" s="91">
        <f>ROUND((K19*3)*95/100,-1)</f>
        <v>23260</v>
      </c>
      <c r="M19" s="102">
        <f t="shared" si="10"/>
        <v>44060</v>
      </c>
      <c r="N19" s="103">
        <f t="shared" si="11"/>
        <v>4080</v>
      </c>
      <c r="O19" s="93">
        <f t="shared" si="1"/>
        <v>170</v>
      </c>
      <c r="P19" s="90"/>
      <c r="Q19" s="91"/>
      <c r="R19" s="92"/>
      <c r="S19" s="92">
        <v>3060</v>
      </c>
      <c r="T19" s="92">
        <v>8720</v>
      </c>
      <c r="U19" s="92">
        <v>16530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</row>
    <row r="20" spans="1:111" s="13" customFormat="1" ht="11.25" customHeight="1" x14ac:dyDescent="0.45">
      <c r="A20" s="14">
        <f t="shared" si="12"/>
        <v>180</v>
      </c>
      <c r="B20" s="15">
        <f t="shared" si="13"/>
        <v>2.3000000000000003</v>
      </c>
      <c r="C20" s="16" t="s">
        <v>11</v>
      </c>
      <c r="D20" s="17">
        <v>2.4</v>
      </c>
      <c r="E20" s="18">
        <f t="shared" si="2"/>
        <v>7559.9999999999991</v>
      </c>
      <c r="F20" s="22">
        <f t="shared" si="3"/>
        <v>21550</v>
      </c>
      <c r="G20" s="19">
        <f t="shared" si="4"/>
        <v>40820</v>
      </c>
      <c r="H20" s="19">
        <f t="shared" si="5"/>
        <v>3780</v>
      </c>
      <c r="I20" s="19">
        <f t="shared" si="6"/>
        <v>10780</v>
      </c>
      <c r="J20" s="20">
        <f t="shared" si="7"/>
        <v>20410</v>
      </c>
      <c r="K20" s="23">
        <f t="shared" si="8"/>
        <v>8640</v>
      </c>
      <c r="L20" s="22">
        <f t="shared" si="9"/>
        <v>24620</v>
      </c>
      <c r="M20" s="24">
        <f t="shared" si="10"/>
        <v>46660</v>
      </c>
      <c r="N20" s="86">
        <f t="shared" si="11"/>
        <v>4320</v>
      </c>
      <c r="O20" s="21">
        <f t="shared" si="1"/>
        <v>180</v>
      </c>
      <c r="P20" s="38"/>
      <c r="Q20" s="71"/>
      <c r="R20" s="39"/>
      <c r="S20" s="19">
        <v>3240</v>
      </c>
      <c r="T20" s="19">
        <v>9240</v>
      </c>
      <c r="U20" s="19">
        <v>17500</v>
      </c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</row>
    <row r="21" spans="1:111" s="50" customFormat="1" ht="11.25" customHeight="1" x14ac:dyDescent="0.45">
      <c r="A21" s="96">
        <f t="shared" si="12"/>
        <v>190</v>
      </c>
      <c r="B21" s="97">
        <f t="shared" si="13"/>
        <v>2.5</v>
      </c>
      <c r="C21" s="98" t="s">
        <v>11</v>
      </c>
      <c r="D21" s="99">
        <v>2.6</v>
      </c>
      <c r="E21" s="90">
        <f t="shared" si="2"/>
        <v>7979.9999999999991</v>
      </c>
      <c r="F21" s="91">
        <f t="shared" si="3"/>
        <v>22740</v>
      </c>
      <c r="G21" s="92">
        <f t="shared" si="4"/>
        <v>43090</v>
      </c>
      <c r="H21" s="92">
        <f t="shared" si="5"/>
        <v>3990</v>
      </c>
      <c r="I21" s="92">
        <f t="shared" si="6"/>
        <v>11370</v>
      </c>
      <c r="J21" s="100">
        <f t="shared" si="7"/>
        <v>21550</v>
      </c>
      <c r="K21" s="101">
        <f t="shared" si="8"/>
        <v>9120</v>
      </c>
      <c r="L21" s="91">
        <f t="shared" si="9"/>
        <v>25990</v>
      </c>
      <c r="M21" s="102">
        <f t="shared" si="10"/>
        <v>49250</v>
      </c>
      <c r="N21" s="103">
        <f t="shared" si="11"/>
        <v>4560</v>
      </c>
      <c r="O21" s="93">
        <f t="shared" si="1"/>
        <v>190</v>
      </c>
      <c r="P21" s="90"/>
      <c r="Q21" s="91"/>
      <c r="R21" s="92"/>
      <c r="S21" s="92">
        <v>3420</v>
      </c>
      <c r="T21" s="92">
        <v>9750</v>
      </c>
      <c r="U21" s="92">
        <v>18470</v>
      </c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</row>
    <row r="22" spans="1:111" s="13" customFormat="1" ht="11.25" customHeight="1" x14ac:dyDescent="0.45">
      <c r="A22" s="14">
        <f t="shared" si="12"/>
        <v>200</v>
      </c>
      <c r="B22" s="15">
        <f t="shared" si="13"/>
        <v>2.7</v>
      </c>
      <c r="C22" s="16" t="s">
        <v>11</v>
      </c>
      <c r="D22" s="17">
        <v>2.9</v>
      </c>
      <c r="E22" s="18">
        <f t="shared" si="2"/>
        <v>8400</v>
      </c>
      <c r="F22" s="22">
        <f t="shared" si="3"/>
        <v>23940</v>
      </c>
      <c r="G22" s="19">
        <f t="shared" si="4"/>
        <v>45360</v>
      </c>
      <c r="H22" s="19">
        <f t="shared" si="5"/>
        <v>4200</v>
      </c>
      <c r="I22" s="19">
        <f t="shared" si="6"/>
        <v>11970</v>
      </c>
      <c r="J22" s="20">
        <f t="shared" si="7"/>
        <v>22680</v>
      </c>
      <c r="K22" s="23">
        <f t="shared" si="8"/>
        <v>9600</v>
      </c>
      <c r="L22" s="22">
        <f t="shared" si="9"/>
        <v>27360</v>
      </c>
      <c r="M22" s="24">
        <f t="shared" si="10"/>
        <v>51840</v>
      </c>
      <c r="N22" s="86">
        <f t="shared" si="11"/>
        <v>4800</v>
      </c>
      <c r="O22" s="21">
        <f t="shared" si="1"/>
        <v>200</v>
      </c>
      <c r="P22" s="38"/>
      <c r="Q22" s="71"/>
      <c r="R22" s="39"/>
      <c r="S22" s="19">
        <v>3600</v>
      </c>
      <c r="T22" s="19">
        <v>10260</v>
      </c>
      <c r="U22" s="19">
        <v>19440</v>
      </c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</row>
    <row r="23" spans="1:111" s="50" customFormat="1" ht="11.25" customHeight="1" x14ac:dyDescent="0.45">
      <c r="A23" s="96">
        <f t="shared" si="12"/>
        <v>210</v>
      </c>
      <c r="B23" s="97">
        <f t="shared" si="13"/>
        <v>3</v>
      </c>
      <c r="C23" s="98" t="s">
        <v>11</v>
      </c>
      <c r="D23" s="99">
        <v>3.1</v>
      </c>
      <c r="E23" s="90">
        <f t="shared" si="2"/>
        <v>8820</v>
      </c>
      <c r="F23" s="91">
        <f t="shared" si="3"/>
        <v>25140</v>
      </c>
      <c r="G23" s="92">
        <f t="shared" si="4"/>
        <v>47630</v>
      </c>
      <c r="H23" s="92">
        <f t="shared" si="5"/>
        <v>4410</v>
      </c>
      <c r="I23" s="92">
        <f t="shared" si="6"/>
        <v>12570</v>
      </c>
      <c r="J23" s="102">
        <f t="shared" si="7"/>
        <v>23820</v>
      </c>
      <c r="K23" s="101">
        <f t="shared" si="8"/>
        <v>10080</v>
      </c>
      <c r="L23" s="91">
        <f t="shared" si="9"/>
        <v>28730</v>
      </c>
      <c r="M23" s="102">
        <f t="shared" si="10"/>
        <v>54430</v>
      </c>
      <c r="N23" s="103">
        <f t="shared" si="11"/>
        <v>5040</v>
      </c>
      <c r="O23" s="93">
        <f t="shared" si="1"/>
        <v>210</v>
      </c>
      <c r="P23" s="90"/>
      <c r="Q23" s="91"/>
      <c r="R23" s="92"/>
      <c r="S23" s="92">
        <v>3780</v>
      </c>
      <c r="T23" s="92">
        <v>10780</v>
      </c>
      <c r="U23" s="92">
        <v>20410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</row>
    <row r="24" spans="1:111" s="13" customFormat="1" ht="11.25" customHeight="1" x14ac:dyDescent="0.45">
      <c r="A24" s="14">
        <f t="shared" si="12"/>
        <v>220</v>
      </c>
      <c r="B24" s="15">
        <v>3.2</v>
      </c>
      <c r="C24" s="16" t="s">
        <v>11</v>
      </c>
      <c r="D24" s="17">
        <v>3.4</v>
      </c>
      <c r="E24" s="18">
        <f t="shared" si="2"/>
        <v>9240</v>
      </c>
      <c r="F24" s="22">
        <f t="shared" si="3"/>
        <v>26330</v>
      </c>
      <c r="G24" s="19">
        <f t="shared" si="4"/>
        <v>49900</v>
      </c>
      <c r="H24" s="19">
        <f t="shared" si="5"/>
        <v>4620</v>
      </c>
      <c r="I24" s="19">
        <f t="shared" si="6"/>
        <v>13170</v>
      </c>
      <c r="J24" s="24">
        <f t="shared" si="7"/>
        <v>24950</v>
      </c>
      <c r="K24" s="23">
        <f t="shared" si="8"/>
        <v>10560</v>
      </c>
      <c r="L24" s="22">
        <f t="shared" si="9"/>
        <v>30100</v>
      </c>
      <c r="M24" s="24">
        <f t="shared" si="10"/>
        <v>57020</v>
      </c>
      <c r="N24" s="86">
        <f t="shared" si="11"/>
        <v>5280</v>
      </c>
      <c r="O24" s="21">
        <f t="shared" si="1"/>
        <v>220</v>
      </c>
      <c r="P24" s="38"/>
      <c r="Q24" s="71"/>
      <c r="R24" s="39"/>
      <c r="S24" s="19"/>
      <c r="T24" s="19">
        <v>11290</v>
      </c>
      <c r="U24" s="19">
        <v>21390</v>
      </c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</row>
    <row r="25" spans="1:111" s="50" customFormat="1" ht="11.25" customHeight="1" x14ac:dyDescent="0.45">
      <c r="A25" s="96">
        <f t="shared" si="12"/>
        <v>230</v>
      </c>
      <c r="B25" s="97">
        <f t="shared" si="13"/>
        <v>3.5</v>
      </c>
      <c r="C25" s="98" t="s">
        <v>11</v>
      </c>
      <c r="D25" s="99">
        <v>3.6</v>
      </c>
      <c r="E25" s="90">
        <f t="shared" si="2"/>
        <v>9660</v>
      </c>
      <c r="F25" s="91">
        <f t="shared" si="3"/>
        <v>27530</v>
      </c>
      <c r="G25" s="92">
        <f t="shared" si="4"/>
        <v>52160</v>
      </c>
      <c r="H25" s="92">
        <f t="shared" si="5"/>
        <v>4830</v>
      </c>
      <c r="I25" s="92">
        <f t="shared" si="6"/>
        <v>13770</v>
      </c>
      <c r="J25" s="102">
        <f t="shared" si="7"/>
        <v>26080</v>
      </c>
      <c r="K25" s="101">
        <f t="shared" si="8"/>
        <v>11040</v>
      </c>
      <c r="L25" s="91">
        <f t="shared" si="9"/>
        <v>31460</v>
      </c>
      <c r="M25" s="102">
        <f t="shared" si="10"/>
        <v>59620</v>
      </c>
      <c r="N25" s="103">
        <f t="shared" si="11"/>
        <v>5520</v>
      </c>
      <c r="O25" s="93">
        <f t="shared" si="1"/>
        <v>230</v>
      </c>
      <c r="P25" s="90"/>
      <c r="Q25" s="91"/>
      <c r="R25" s="92"/>
      <c r="S25" s="92"/>
      <c r="T25" s="92"/>
      <c r="U25" s="92">
        <v>22360</v>
      </c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</row>
    <row r="26" spans="1:111" s="13" customFormat="1" ht="11.25" customHeight="1" x14ac:dyDescent="0.45">
      <c r="A26" s="14">
        <f t="shared" si="12"/>
        <v>240</v>
      </c>
      <c r="B26" s="15">
        <f t="shared" si="13"/>
        <v>3.7</v>
      </c>
      <c r="C26" s="16" t="s">
        <v>11</v>
      </c>
      <c r="D26" s="17">
        <v>3.8</v>
      </c>
      <c r="E26" s="18">
        <f t="shared" si="2"/>
        <v>10080</v>
      </c>
      <c r="F26" s="22">
        <f t="shared" si="3"/>
        <v>28730</v>
      </c>
      <c r="G26" s="19">
        <f t="shared" si="4"/>
        <v>54430</v>
      </c>
      <c r="H26" s="19">
        <f t="shared" si="5"/>
        <v>5040</v>
      </c>
      <c r="I26" s="19">
        <f t="shared" si="6"/>
        <v>14370</v>
      </c>
      <c r="J26" s="24">
        <f t="shared" si="7"/>
        <v>27220</v>
      </c>
      <c r="K26" s="23">
        <f t="shared" si="8"/>
        <v>11520</v>
      </c>
      <c r="L26" s="22">
        <f t="shared" si="9"/>
        <v>32830</v>
      </c>
      <c r="M26" s="24">
        <f t="shared" si="10"/>
        <v>62210</v>
      </c>
      <c r="N26" s="86">
        <f t="shared" si="11"/>
        <v>5760</v>
      </c>
      <c r="O26" s="21">
        <f t="shared" si="1"/>
        <v>240</v>
      </c>
      <c r="P26" s="38"/>
      <c r="Q26" s="71"/>
      <c r="R26" s="39"/>
      <c r="S26" s="19"/>
      <c r="T26" s="19"/>
      <c r="U26" s="19">
        <v>23330</v>
      </c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</row>
    <row r="27" spans="1:111" s="50" customFormat="1" ht="11.25" customHeight="1" x14ac:dyDescent="0.45">
      <c r="A27" s="96">
        <f t="shared" si="12"/>
        <v>250</v>
      </c>
      <c r="B27" s="97">
        <f t="shared" si="13"/>
        <v>3.9</v>
      </c>
      <c r="C27" s="98" t="s">
        <v>11</v>
      </c>
      <c r="D27" s="99">
        <v>4.0999999999999996</v>
      </c>
      <c r="E27" s="90">
        <f t="shared" si="2"/>
        <v>10500</v>
      </c>
      <c r="F27" s="91">
        <f t="shared" si="3"/>
        <v>29930</v>
      </c>
      <c r="G27" s="92">
        <f t="shared" si="4"/>
        <v>56700</v>
      </c>
      <c r="H27" s="92">
        <f t="shared" si="5"/>
        <v>5250</v>
      </c>
      <c r="I27" s="92">
        <f t="shared" si="6"/>
        <v>14970</v>
      </c>
      <c r="J27" s="102">
        <f t="shared" si="7"/>
        <v>28350</v>
      </c>
      <c r="K27" s="101">
        <f t="shared" si="8"/>
        <v>12000</v>
      </c>
      <c r="L27" s="91">
        <f t="shared" si="9"/>
        <v>34200</v>
      </c>
      <c r="M27" s="102">
        <f t="shared" si="10"/>
        <v>64800</v>
      </c>
      <c r="N27" s="103">
        <f t="shared" si="11"/>
        <v>6000</v>
      </c>
      <c r="O27" s="81"/>
      <c r="P27" s="74"/>
      <c r="Q27" s="75"/>
      <c r="R27" s="74"/>
      <c r="S27" s="74"/>
      <c r="T27" s="74"/>
      <c r="U27" s="31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</row>
    <row r="28" spans="1:111" s="13" customFormat="1" ht="11.25" customHeight="1" x14ac:dyDescent="0.45">
      <c r="A28" s="14">
        <f t="shared" si="12"/>
        <v>260</v>
      </c>
      <c r="B28" s="15">
        <v>4.2</v>
      </c>
      <c r="C28" s="16" t="s">
        <v>11</v>
      </c>
      <c r="D28" s="17">
        <v>4.3</v>
      </c>
      <c r="E28" s="18">
        <f t="shared" si="2"/>
        <v>10920</v>
      </c>
      <c r="F28" s="22">
        <f t="shared" si="3"/>
        <v>31120</v>
      </c>
      <c r="G28" s="19">
        <f t="shared" si="4"/>
        <v>58970</v>
      </c>
      <c r="H28" s="19">
        <f t="shared" si="5"/>
        <v>5460</v>
      </c>
      <c r="I28" s="19">
        <f t="shared" si="6"/>
        <v>15560</v>
      </c>
      <c r="J28" s="24">
        <f t="shared" si="7"/>
        <v>29490</v>
      </c>
      <c r="K28" s="23">
        <f t="shared" si="8"/>
        <v>12480</v>
      </c>
      <c r="L28" s="22">
        <f t="shared" si="9"/>
        <v>35570</v>
      </c>
      <c r="M28" s="24">
        <f t="shared" si="10"/>
        <v>67390</v>
      </c>
      <c r="N28" s="86">
        <f t="shared" si="11"/>
        <v>6240</v>
      </c>
      <c r="O28" s="79"/>
      <c r="P28" s="137"/>
      <c r="Q28" s="137"/>
      <c r="R28" s="137"/>
      <c r="S28" s="137"/>
      <c r="T28" s="137"/>
      <c r="U28" s="138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</row>
    <row r="29" spans="1:111" s="50" customFormat="1" ht="11.25" customHeight="1" x14ac:dyDescent="0.45">
      <c r="A29" s="96">
        <f t="shared" si="12"/>
        <v>270</v>
      </c>
      <c r="B29" s="97">
        <f t="shared" si="13"/>
        <v>4.3999999999999995</v>
      </c>
      <c r="C29" s="98" t="s">
        <v>11</v>
      </c>
      <c r="D29" s="99">
        <v>4.5999999999999996</v>
      </c>
      <c r="E29" s="90">
        <f t="shared" si="2"/>
        <v>11340</v>
      </c>
      <c r="F29" s="91">
        <f t="shared" si="3"/>
        <v>32320</v>
      </c>
      <c r="G29" s="92">
        <f t="shared" si="4"/>
        <v>61240</v>
      </c>
      <c r="H29" s="92">
        <f t="shared" si="5"/>
        <v>5670</v>
      </c>
      <c r="I29" s="92">
        <f t="shared" si="6"/>
        <v>16160</v>
      </c>
      <c r="J29" s="100">
        <f t="shared" si="7"/>
        <v>30620</v>
      </c>
      <c r="K29" s="101">
        <f t="shared" si="8"/>
        <v>12960</v>
      </c>
      <c r="L29" s="91">
        <f t="shared" si="9"/>
        <v>36940</v>
      </c>
      <c r="M29" s="102">
        <f t="shared" si="10"/>
        <v>69980</v>
      </c>
      <c r="N29" s="103">
        <f t="shared" si="11"/>
        <v>6480</v>
      </c>
      <c r="O29" s="13"/>
      <c r="P29" s="143" t="s">
        <v>20</v>
      </c>
      <c r="Q29" s="143"/>
      <c r="R29" s="13"/>
      <c r="S29" s="13"/>
      <c r="T29" s="13"/>
      <c r="U29" s="88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</row>
    <row r="30" spans="1:111" s="13" customFormat="1" ht="11.25" customHeight="1" x14ac:dyDescent="0.45">
      <c r="A30" s="14">
        <f t="shared" si="12"/>
        <v>280</v>
      </c>
      <c r="B30" s="15">
        <f t="shared" si="13"/>
        <v>4.6999999999999993</v>
      </c>
      <c r="C30" s="16" t="s">
        <v>11</v>
      </c>
      <c r="D30" s="17">
        <v>4.8</v>
      </c>
      <c r="E30" s="18">
        <f t="shared" si="2"/>
        <v>11760</v>
      </c>
      <c r="F30" s="22">
        <f t="shared" si="3"/>
        <v>33520</v>
      </c>
      <c r="G30" s="19">
        <f t="shared" si="4"/>
        <v>63500</v>
      </c>
      <c r="H30" s="19">
        <f t="shared" si="5"/>
        <v>5880</v>
      </c>
      <c r="I30" s="19">
        <f t="shared" si="6"/>
        <v>16760</v>
      </c>
      <c r="J30" s="20">
        <f t="shared" si="7"/>
        <v>31750</v>
      </c>
      <c r="K30" s="23">
        <f t="shared" si="8"/>
        <v>13440</v>
      </c>
      <c r="L30" s="22">
        <f t="shared" si="9"/>
        <v>38300</v>
      </c>
      <c r="M30" s="24">
        <f t="shared" si="10"/>
        <v>72580</v>
      </c>
      <c r="N30" s="86">
        <f t="shared" si="11"/>
        <v>6720</v>
      </c>
      <c r="P30" s="143"/>
      <c r="Q30" s="143"/>
      <c r="U30" s="88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</row>
    <row r="31" spans="1:111" s="50" customFormat="1" ht="11.25" customHeight="1" x14ac:dyDescent="0.45">
      <c r="A31" s="96">
        <f t="shared" si="12"/>
        <v>290</v>
      </c>
      <c r="B31" s="97">
        <f t="shared" si="13"/>
        <v>4.8999999999999995</v>
      </c>
      <c r="C31" s="98" t="s">
        <v>11</v>
      </c>
      <c r="D31" s="99">
        <v>5</v>
      </c>
      <c r="E31" s="90">
        <f t="shared" si="2"/>
        <v>12180</v>
      </c>
      <c r="F31" s="91">
        <f t="shared" si="3"/>
        <v>34710</v>
      </c>
      <c r="G31" s="92">
        <f t="shared" si="4"/>
        <v>65770</v>
      </c>
      <c r="H31" s="92">
        <f t="shared" si="5"/>
        <v>6090</v>
      </c>
      <c r="I31" s="92">
        <f t="shared" si="6"/>
        <v>17360</v>
      </c>
      <c r="J31" s="100">
        <f t="shared" si="7"/>
        <v>32890</v>
      </c>
      <c r="K31" s="101">
        <f t="shared" si="8"/>
        <v>13920</v>
      </c>
      <c r="L31" s="91">
        <f t="shared" si="9"/>
        <v>39670</v>
      </c>
      <c r="M31" s="102">
        <f t="shared" si="10"/>
        <v>75170</v>
      </c>
      <c r="N31" s="103">
        <f t="shared" si="11"/>
        <v>6960</v>
      </c>
      <c r="O31" s="79"/>
      <c r="P31" s="141" t="s">
        <v>24</v>
      </c>
      <c r="Q31" s="141"/>
      <c r="R31" s="141"/>
      <c r="S31" s="141"/>
      <c r="T31" s="141"/>
      <c r="U31" s="142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</row>
    <row r="32" spans="1:111" s="13" customFormat="1" ht="11.25" customHeight="1" x14ac:dyDescent="0.45">
      <c r="A32" s="14">
        <f t="shared" si="12"/>
        <v>300</v>
      </c>
      <c r="B32" s="15">
        <f t="shared" si="13"/>
        <v>5.0999999999999996</v>
      </c>
      <c r="C32" s="16" t="s">
        <v>11</v>
      </c>
      <c r="D32" s="17">
        <v>5.3</v>
      </c>
      <c r="E32" s="18">
        <f t="shared" si="2"/>
        <v>12600</v>
      </c>
      <c r="F32" s="22">
        <f t="shared" si="3"/>
        <v>35910</v>
      </c>
      <c r="G32" s="19">
        <f t="shared" si="4"/>
        <v>68040</v>
      </c>
      <c r="H32" s="19">
        <f t="shared" si="5"/>
        <v>6300</v>
      </c>
      <c r="I32" s="19">
        <f t="shared" si="6"/>
        <v>17960</v>
      </c>
      <c r="J32" s="20">
        <f t="shared" si="7"/>
        <v>34020</v>
      </c>
      <c r="K32" s="23">
        <f t="shared" si="8"/>
        <v>14400</v>
      </c>
      <c r="L32" s="22">
        <f t="shared" si="9"/>
        <v>41040</v>
      </c>
      <c r="M32" s="24">
        <f t="shared" si="10"/>
        <v>77760</v>
      </c>
      <c r="N32" s="86">
        <f t="shared" si="11"/>
        <v>7200</v>
      </c>
      <c r="O32" s="79"/>
      <c r="P32" s="141"/>
      <c r="Q32" s="141"/>
      <c r="R32" s="141"/>
      <c r="S32" s="141"/>
      <c r="T32" s="141"/>
      <c r="U32" s="142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</row>
    <row r="33" spans="1:111" s="50" customFormat="1" ht="11.25" customHeight="1" x14ac:dyDescent="0.45">
      <c r="A33" s="96">
        <f t="shared" si="12"/>
        <v>310</v>
      </c>
      <c r="B33" s="97">
        <f t="shared" si="13"/>
        <v>5.3999999999999995</v>
      </c>
      <c r="C33" s="98" t="s">
        <v>11</v>
      </c>
      <c r="D33" s="99">
        <v>5.5</v>
      </c>
      <c r="E33" s="90">
        <f t="shared" si="2"/>
        <v>13020</v>
      </c>
      <c r="F33" s="91">
        <f t="shared" si="3"/>
        <v>37110</v>
      </c>
      <c r="G33" s="92">
        <f t="shared" si="4"/>
        <v>70310</v>
      </c>
      <c r="H33" s="92">
        <f t="shared" si="5"/>
        <v>6510</v>
      </c>
      <c r="I33" s="92">
        <f t="shared" si="6"/>
        <v>18560</v>
      </c>
      <c r="J33" s="100">
        <f t="shared" si="7"/>
        <v>35160</v>
      </c>
      <c r="K33" s="101">
        <f t="shared" si="8"/>
        <v>14880</v>
      </c>
      <c r="L33" s="91">
        <f t="shared" si="9"/>
        <v>42410</v>
      </c>
      <c r="M33" s="102">
        <f t="shared" si="10"/>
        <v>80350</v>
      </c>
      <c r="N33" s="103">
        <f t="shared" si="11"/>
        <v>7440</v>
      </c>
      <c r="O33" s="79"/>
      <c r="P33" s="141"/>
      <c r="Q33" s="141"/>
      <c r="R33" s="141"/>
      <c r="S33" s="141"/>
      <c r="T33" s="141"/>
      <c r="U33" s="142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</row>
    <row r="34" spans="1:111" s="13" customFormat="1" ht="11.25" customHeight="1" x14ac:dyDescent="0.45">
      <c r="A34" s="14">
        <f t="shared" si="12"/>
        <v>320</v>
      </c>
      <c r="B34" s="15">
        <f t="shared" si="13"/>
        <v>5.6</v>
      </c>
      <c r="C34" s="16" t="s">
        <v>11</v>
      </c>
      <c r="D34" s="17">
        <v>5.8</v>
      </c>
      <c r="E34" s="18">
        <f t="shared" si="2"/>
        <v>13440</v>
      </c>
      <c r="F34" s="22">
        <f t="shared" si="3"/>
        <v>38300</v>
      </c>
      <c r="G34" s="19">
        <f t="shared" si="4"/>
        <v>72580</v>
      </c>
      <c r="H34" s="19">
        <f t="shared" si="5"/>
        <v>6720</v>
      </c>
      <c r="I34" s="19">
        <f t="shared" si="6"/>
        <v>19150</v>
      </c>
      <c r="J34" s="20">
        <f t="shared" si="7"/>
        <v>36290</v>
      </c>
      <c r="K34" s="23">
        <f t="shared" si="8"/>
        <v>15360</v>
      </c>
      <c r="L34" s="22">
        <f t="shared" si="9"/>
        <v>43780</v>
      </c>
      <c r="M34" s="24">
        <f t="shared" si="10"/>
        <v>82940</v>
      </c>
      <c r="N34" s="86">
        <f t="shared" si="11"/>
        <v>7680</v>
      </c>
      <c r="O34" s="79"/>
      <c r="P34" s="141"/>
      <c r="Q34" s="141"/>
      <c r="R34" s="141"/>
      <c r="S34" s="141"/>
      <c r="T34" s="141"/>
      <c r="U34" s="142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</row>
    <row r="35" spans="1:111" s="50" customFormat="1" ht="11.25" customHeight="1" x14ac:dyDescent="0.45">
      <c r="A35" s="96">
        <f t="shared" si="12"/>
        <v>330</v>
      </c>
      <c r="B35" s="97">
        <f t="shared" si="13"/>
        <v>5.8999999999999995</v>
      </c>
      <c r="C35" s="98" t="s">
        <v>11</v>
      </c>
      <c r="D35" s="99">
        <v>6</v>
      </c>
      <c r="E35" s="90">
        <f t="shared" si="2"/>
        <v>13860</v>
      </c>
      <c r="F35" s="91">
        <f t="shared" si="3"/>
        <v>39500</v>
      </c>
      <c r="G35" s="92">
        <f t="shared" si="4"/>
        <v>74840</v>
      </c>
      <c r="H35" s="92">
        <f t="shared" si="5"/>
        <v>6930</v>
      </c>
      <c r="I35" s="92">
        <f t="shared" si="6"/>
        <v>19750</v>
      </c>
      <c r="J35" s="100">
        <f t="shared" si="7"/>
        <v>37420</v>
      </c>
      <c r="K35" s="101">
        <f t="shared" si="8"/>
        <v>15840</v>
      </c>
      <c r="L35" s="91">
        <f t="shared" si="9"/>
        <v>45140</v>
      </c>
      <c r="M35" s="102">
        <f t="shared" si="10"/>
        <v>85540</v>
      </c>
      <c r="N35" s="103">
        <f t="shared" si="11"/>
        <v>7920</v>
      </c>
      <c r="O35" s="79"/>
      <c r="P35" s="141" t="s">
        <v>25</v>
      </c>
      <c r="Q35" s="141"/>
      <c r="R35" s="141"/>
      <c r="S35" s="141"/>
      <c r="T35" s="141"/>
      <c r="U35" s="142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</row>
    <row r="36" spans="1:111" s="13" customFormat="1" ht="11.25" customHeight="1" x14ac:dyDescent="0.45">
      <c r="A36" s="14">
        <f t="shared" si="12"/>
        <v>340</v>
      </c>
      <c r="B36" s="15">
        <f>D35+0.1</f>
        <v>6.1</v>
      </c>
      <c r="C36" s="16" t="s">
        <v>11</v>
      </c>
      <c r="D36" s="17">
        <v>6.2</v>
      </c>
      <c r="E36" s="18">
        <f t="shared" si="2"/>
        <v>14280</v>
      </c>
      <c r="F36" s="22">
        <f t="shared" si="3"/>
        <v>40700</v>
      </c>
      <c r="G36" s="19">
        <f t="shared" si="4"/>
        <v>77110</v>
      </c>
      <c r="H36" s="19">
        <f t="shared" si="5"/>
        <v>7140</v>
      </c>
      <c r="I36" s="19">
        <f t="shared" si="6"/>
        <v>20350</v>
      </c>
      <c r="J36" s="20">
        <f t="shared" si="7"/>
        <v>38560</v>
      </c>
      <c r="K36" s="23">
        <f t="shared" si="8"/>
        <v>16320</v>
      </c>
      <c r="L36" s="22">
        <f t="shared" si="9"/>
        <v>46510</v>
      </c>
      <c r="M36" s="24">
        <f t="shared" si="10"/>
        <v>88130</v>
      </c>
      <c r="N36" s="86">
        <f t="shared" si="11"/>
        <v>8160</v>
      </c>
      <c r="O36" s="79"/>
      <c r="P36" s="141"/>
      <c r="Q36" s="141"/>
      <c r="R36" s="141"/>
      <c r="S36" s="141"/>
      <c r="T36" s="141"/>
      <c r="U36" s="142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</row>
    <row r="37" spans="1:111" s="50" customFormat="1" ht="11.25" customHeight="1" x14ac:dyDescent="0.45">
      <c r="A37" s="96">
        <f t="shared" si="12"/>
        <v>350</v>
      </c>
      <c r="B37" s="97">
        <f t="shared" ref="B37:B49" si="14">D36+0.1</f>
        <v>6.3</v>
      </c>
      <c r="C37" s="98" t="s">
        <v>11</v>
      </c>
      <c r="D37" s="99">
        <v>6.5</v>
      </c>
      <c r="E37" s="90">
        <f t="shared" si="2"/>
        <v>14699.999999999998</v>
      </c>
      <c r="F37" s="91">
        <f t="shared" si="3"/>
        <v>41900</v>
      </c>
      <c r="G37" s="92">
        <f t="shared" si="4"/>
        <v>79380</v>
      </c>
      <c r="H37" s="92">
        <f t="shared" si="5"/>
        <v>7350</v>
      </c>
      <c r="I37" s="92">
        <f t="shared" si="6"/>
        <v>20950</v>
      </c>
      <c r="J37" s="100">
        <f t="shared" si="7"/>
        <v>39690</v>
      </c>
      <c r="K37" s="101">
        <f t="shared" si="8"/>
        <v>16800</v>
      </c>
      <c r="L37" s="91">
        <f t="shared" si="9"/>
        <v>47880</v>
      </c>
      <c r="M37" s="102">
        <f t="shared" si="10"/>
        <v>90720</v>
      </c>
      <c r="N37" s="103">
        <f t="shared" si="11"/>
        <v>8400</v>
      </c>
      <c r="O37" s="79"/>
      <c r="P37" s="141"/>
      <c r="Q37" s="141"/>
      <c r="R37" s="141"/>
      <c r="S37" s="141"/>
      <c r="T37" s="141"/>
      <c r="U37" s="142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</row>
    <row r="38" spans="1:111" s="13" customFormat="1" ht="11.25" customHeight="1" x14ac:dyDescent="0.45">
      <c r="A38" s="14">
        <f t="shared" si="12"/>
        <v>360</v>
      </c>
      <c r="B38" s="15">
        <f t="shared" si="14"/>
        <v>6.6</v>
      </c>
      <c r="C38" s="16" t="s">
        <v>11</v>
      </c>
      <c r="D38" s="17">
        <v>6.7</v>
      </c>
      <c r="E38" s="18">
        <f t="shared" si="2"/>
        <v>15119.999999999998</v>
      </c>
      <c r="F38" s="22">
        <f t="shared" si="3"/>
        <v>43090</v>
      </c>
      <c r="G38" s="19">
        <f t="shared" si="4"/>
        <v>81650</v>
      </c>
      <c r="H38" s="19">
        <f t="shared" si="5"/>
        <v>7560</v>
      </c>
      <c r="I38" s="19">
        <f t="shared" si="6"/>
        <v>21550</v>
      </c>
      <c r="J38" s="20">
        <f t="shared" si="7"/>
        <v>40830</v>
      </c>
      <c r="K38" s="23">
        <f t="shared" si="8"/>
        <v>17280</v>
      </c>
      <c r="L38" s="22">
        <f t="shared" si="9"/>
        <v>49250</v>
      </c>
      <c r="M38" s="24">
        <f t="shared" si="10"/>
        <v>93310</v>
      </c>
      <c r="N38" s="86">
        <f t="shared" si="11"/>
        <v>8640</v>
      </c>
      <c r="O38" s="79"/>
      <c r="P38" s="141" t="s">
        <v>21</v>
      </c>
      <c r="Q38" s="141"/>
      <c r="R38" s="141"/>
      <c r="S38" s="141"/>
      <c r="T38" s="141"/>
      <c r="U38" s="142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</row>
    <row r="39" spans="1:111" s="50" customFormat="1" ht="11.25" customHeight="1" x14ac:dyDescent="0.45">
      <c r="A39" s="96">
        <f t="shared" si="12"/>
        <v>370</v>
      </c>
      <c r="B39" s="97">
        <f t="shared" si="14"/>
        <v>6.8</v>
      </c>
      <c r="C39" s="98" t="s">
        <v>11</v>
      </c>
      <c r="D39" s="99">
        <v>7</v>
      </c>
      <c r="E39" s="90">
        <f t="shared" si="2"/>
        <v>15539.999999999998</v>
      </c>
      <c r="F39" s="91">
        <f t="shared" si="3"/>
        <v>44290</v>
      </c>
      <c r="G39" s="92">
        <f t="shared" si="4"/>
        <v>83920</v>
      </c>
      <c r="H39" s="92">
        <f t="shared" si="5"/>
        <v>7770</v>
      </c>
      <c r="I39" s="92">
        <f t="shared" si="6"/>
        <v>22150</v>
      </c>
      <c r="J39" s="100">
        <f t="shared" si="7"/>
        <v>41960</v>
      </c>
      <c r="K39" s="101">
        <f t="shared" si="8"/>
        <v>17760</v>
      </c>
      <c r="L39" s="91">
        <f t="shared" si="9"/>
        <v>50620</v>
      </c>
      <c r="M39" s="102">
        <f t="shared" si="10"/>
        <v>95900</v>
      </c>
      <c r="N39" s="103">
        <f t="shared" si="11"/>
        <v>8880</v>
      </c>
      <c r="O39" s="79"/>
      <c r="P39" s="141"/>
      <c r="Q39" s="141"/>
      <c r="R39" s="141"/>
      <c r="S39" s="141"/>
      <c r="T39" s="141"/>
      <c r="U39" s="142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</row>
    <row r="40" spans="1:111" s="13" customFormat="1" ht="11.25" customHeight="1" x14ac:dyDescent="0.45">
      <c r="A40" s="14">
        <f t="shared" si="12"/>
        <v>380</v>
      </c>
      <c r="B40" s="15">
        <f t="shared" si="14"/>
        <v>7.1</v>
      </c>
      <c r="C40" s="16" t="s">
        <v>11</v>
      </c>
      <c r="D40" s="17">
        <v>7.2</v>
      </c>
      <c r="E40" s="18">
        <f t="shared" si="2"/>
        <v>15959.999999999998</v>
      </c>
      <c r="F40" s="22">
        <f t="shared" si="3"/>
        <v>45490</v>
      </c>
      <c r="G40" s="19">
        <f t="shared" si="4"/>
        <v>86180</v>
      </c>
      <c r="H40" s="19">
        <f t="shared" si="5"/>
        <v>7980</v>
      </c>
      <c r="I40" s="19">
        <f t="shared" si="6"/>
        <v>22750</v>
      </c>
      <c r="J40" s="20">
        <f t="shared" si="7"/>
        <v>43090</v>
      </c>
      <c r="K40" s="23">
        <f t="shared" si="8"/>
        <v>18240</v>
      </c>
      <c r="L40" s="22">
        <f t="shared" si="9"/>
        <v>51980</v>
      </c>
      <c r="M40" s="24">
        <f t="shared" si="10"/>
        <v>98500</v>
      </c>
      <c r="N40" s="86">
        <f t="shared" si="11"/>
        <v>9120</v>
      </c>
      <c r="O40" s="79"/>
      <c r="P40" s="141"/>
      <c r="Q40" s="141"/>
      <c r="R40" s="141"/>
      <c r="S40" s="141"/>
      <c r="T40" s="141"/>
      <c r="U40" s="142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</row>
    <row r="41" spans="1:111" s="50" customFormat="1" ht="11.25" customHeight="1" x14ac:dyDescent="0.45">
      <c r="A41" s="96">
        <f t="shared" si="12"/>
        <v>390</v>
      </c>
      <c r="B41" s="97">
        <f t="shared" si="14"/>
        <v>7.3</v>
      </c>
      <c r="C41" s="98" t="s">
        <v>11</v>
      </c>
      <c r="D41" s="99">
        <v>7.4</v>
      </c>
      <c r="E41" s="90">
        <f t="shared" si="2"/>
        <v>16379.999999999998</v>
      </c>
      <c r="F41" s="91">
        <f t="shared" si="3"/>
        <v>46680</v>
      </c>
      <c r="G41" s="92">
        <f t="shared" si="4"/>
        <v>88450</v>
      </c>
      <c r="H41" s="92">
        <f t="shared" si="5"/>
        <v>8190</v>
      </c>
      <c r="I41" s="92">
        <f>ROUND(F41/2,-1)</f>
        <v>23340</v>
      </c>
      <c r="J41" s="100">
        <f t="shared" si="7"/>
        <v>44230</v>
      </c>
      <c r="K41" s="101">
        <f t="shared" si="8"/>
        <v>18720</v>
      </c>
      <c r="L41" s="91">
        <f t="shared" si="9"/>
        <v>53350</v>
      </c>
      <c r="M41" s="102">
        <f t="shared" si="10"/>
        <v>101090</v>
      </c>
      <c r="N41" s="103">
        <f t="shared" si="11"/>
        <v>9360</v>
      </c>
      <c r="O41" s="79"/>
      <c r="P41" s="141"/>
      <c r="Q41" s="141"/>
      <c r="R41" s="141"/>
      <c r="S41" s="141"/>
      <c r="T41" s="141"/>
      <c r="U41" s="142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</row>
    <row r="42" spans="1:111" s="13" customFormat="1" ht="11.25" customHeight="1" x14ac:dyDescent="0.45">
      <c r="A42" s="14">
        <f t="shared" si="12"/>
        <v>400</v>
      </c>
      <c r="B42" s="15">
        <f t="shared" si="14"/>
        <v>7.5</v>
      </c>
      <c r="C42" s="16" t="s">
        <v>11</v>
      </c>
      <c r="D42" s="17">
        <v>7.7</v>
      </c>
      <c r="E42" s="18">
        <f t="shared" si="2"/>
        <v>16800</v>
      </c>
      <c r="F42" s="22">
        <f t="shared" si="3"/>
        <v>47880</v>
      </c>
      <c r="G42" s="19">
        <f t="shared" si="4"/>
        <v>90720</v>
      </c>
      <c r="H42" s="19">
        <f t="shared" si="5"/>
        <v>8400</v>
      </c>
      <c r="I42" s="19">
        <f t="shared" si="6"/>
        <v>23940</v>
      </c>
      <c r="J42" s="20">
        <f t="shared" si="7"/>
        <v>45360</v>
      </c>
      <c r="K42" s="23">
        <f t="shared" si="8"/>
        <v>19200</v>
      </c>
      <c r="L42" s="22">
        <f t="shared" si="9"/>
        <v>54720</v>
      </c>
      <c r="M42" s="24">
        <f t="shared" si="10"/>
        <v>103680</v>
      </c>
      <c r="N42" s="86">
        <f t="shared" si="11"/>
        <v>9600</v>
      </c>
      <c r="O42" s="79"/>
      <c r="P42" s="141"/>
      <c r="Q42" s="141"/>
      <c r="R42" s="141"/>
      <c r="S42" s="141"/>
      <c r="T42" s="141"/>
      <c r="U42" s="142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</row>
    <row r="43" spans="1:111" s="50" customFormat="1" ht="11.25" customHeight="1" x14ac:dyDescent="0.45">
      <c r="A43" s="96">
        <f t="shared" si="12"/>
        <v>410</v>
      </c>
      <c r="B43" s="97">
        <f t="shared" si="14"/>
        <v>7.8</v>
      </c>
      <c r="C43" s="98" t="s">
        <v>11</v>
      </c>
      <c r="D43" s="99">
        <v>7.9</v>
      </c>
      <c r="E43" s="90">
        <f t="shared" si="2"/>
        <v>17220</v>
      </c>
      <c r="F43" s="91">
        <f t="shared" si="3"/>
        <v>49080</v>
      </c>
      <c r="G43" s="92">
        <f t="shared" si="4"/>
        <v>92990</v>
      </c>
      <c r="H43" s="92">
        <f t="shared" si="5"/>
        <v>8610</v>
      </c>
      <c r="I43" s="92">
        <f t="shared" si="6"/>
        <v>24540</v>
      </c>
      <c r="J43" s="100">
        <f t="shared" si="7"/>
        <v>46500</v>
      </c>
      <c r="K43" s="101">
        <f t="shared" si="8"/>
        <v>19680</v>
      </c>
      <c r="L43" s="91">
        <f t="shared" si="9"/>
        <v>56090</v>
      </c>
      <c r="M43" s="102">
        <f t="shared" si="10"/>
        <v>106270</v>
      </c>
      <c r="N43" s="103">
        <f t="shared" si="11"/>
        <v>9840</v>
      </c>
      <c r="O43" s="79"/>
      <c r="P43" s="141" t="s">
        <v>23</v>
      </c>
      <c r="Q43" s="141"/>
      <c r="R43" s="141"/>
      <c r="S43" s="141"/>
      <c r="T43" s="141"/>
      <c r="U43" s="142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</row>
    <row r="44" spans="1:111" s="13" customFormat="1" ht="11.25" customHeight="1" x14ac:dyDescent="0.45">
      <c r="A44" s="14">
        <f t="shared" si="12"/>
        <v>420</v>
      </c>
      <c r="B44" s="15">
        <f t="shared" si="14"/>
        <v>8</v>
      </c>
      <c r="C44" s="16" t="s">
        <v>11</v>
      </c>
      <c r="D44" s="17">
        <v>8.1999999999999993</v>
      </c>
      <c r="E44" s="18">
        <f t="shared" si="2"/>
        <v>17640</v>
      </c>
      <c r="F44" s="22">
        <f t="shared" si="3"/>
        <v>50270</v>
      </c>
      <c r="G44" s="19">
        <f t="shared" si="4"/>
        <v>95260</v>
      </c>
      <c r="H44" s="19">
        <f t="shared" si="5"/>
        <v>8820</v>
      </c>
      <c r="I44" s="19">
        <f t="shared" si="6"/>
        <v>25140</v>
      </c>
      <c r="J44" s="20">
        <f t="shared" si="7"/>
        <v>47630</v>
      </c>
      <c r="K44" s="23">
        <f t="shared" si="8"/>
        <v>20160</v>
      </c>
      <c r="L44" s="22">
        <f t="shared" si="9"/>
        <v>57460</v>
      </c>
      <c r="M44" s="24">
        <f t="shared" si="10"/>
        <v>108860</v>
      </c>
      <c r="N44" s="86">
        <f t="shared" si="11"/>
        <v>10080</v>
      </c>
      <c r="O44" s="79"/>
      <c r="P44" s="141"/>
      <c r="Q44" s="141"/>
      <c r="R44" s="141"/>
      <c r="S44" s="141"/>
      <c r="T44" s="141"/>
      <c r="U44" s="142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</row>
    <row r="45" spans="1:111" s="50" customFormat="1" ht="11.25" customHeight="1" x14ac:dyDescent="0.45">
      <c r="A45" s="96">
        <f t="shared" si="12"/>
        <v>430</v>
      </c>
      <c r="B45" s="97">
        <f t="shared" si="14"/>
        <v>8.2999999999999989</v>
      </c>
      <c r="C45" s="98" t="s">
        <v>11</v>
      </c>
      <c r="D45" s="99">
        <v>8.4</v>
      </c>
      <c r="E45" s="90">
        <f t="shared" si="2"/>
        <v>18060</v>
      </c>
      <c r="F45" s="91">
        <f t="shared" si="3"/>
        <v>51470</v>
      </c>
      <c r="G45" s="92">
        <f t="shared" si="4"/>
        <v>97520</v>
      </c>
      <c r="H45" s="92">
        <f t="shared" si="5"/>
        <v>9030</v>
      </c>
      <c r="I45" s="92">
        <f t="shared" si="6"/>
        <v>25740</v>
      </c>
      <c r="J45" s="100">
        <f t="shared" si="7"/>
        <v>48760</v>
      </c>
      <c r="K45" s="101">
        <f t="shared" si="8"/>
        <v>20640</v>
      </c>
      <c r="L45" s="91">
        <f t="shared" si="9"/>
        <v>58820</v>
      </c>
      <c r="M45" s="102">
        <f t="shared" si="10"/>
        <v>111460</v>
      </c>
      <c r="N45" s="103">
        <f t="shared" si="11"/>
        <v>10320</v>
      </c>
      <c r="O45" s="79"/>
      <c r="P45" s="141"/>
      <c r="Q45" s="141"/>
      <c r="R45" s="141"/>
      <c r="S45" s="141"/>
      <c r="T45" s="141"/>
      <c r="U45" s="142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</row>
    <row r="46" spans="1:111" s="13" customFormat="1" ht="11.25" customHeight="1" x14ac:dyDescent="0.45">
      <c r="A46" s="14">
        <f t="shared" si="12"/>
        <v>440</v>
      </c>
      <c r="B46" s="15">
        <f t="shared" si="14"/>
        <v>8.5</v>
      </c>
      <c r="C46" s="16" t="s">
        <v>11</v>
      </c>
      <c r="D46" s="63">
        <v>8.6</v>
      </c>
      <c r="E46" s="23">
        <f t="shared" si="2"/>
        <v>18480</v>
      </c>
      <c r="F46" s="62">
        <f t="shared" si="3"/>
        <v>52670</v>
      </c>
      <c r="G46" s="19">
        <f t="shared" si="4"/>
        <v>99790</v>
      </c>
      <c r="H46" s="19">
        <f t="shared" si="5"/>
        <v>9240</v>
      </c>
      <c r="I46" s="19">
        <f t="shared" si="6"/>
        <v>26340</v>
      </c>
      <c r="J46" s="20">
        <f t="shared" si="7"/>
        <v>49900</v>
      </c>
      <c r="K46" s="23">
        <f t="shared" si="8"/>
        <v>21120</v>
      </c>
      <c r="L46" s="22">
        <f t="shared" si="9"/>
        <v>60190</v>
      </c>
      <c r="M46" s="24">
        <f t="shared" si="10"/>
        <v>114050</v>
      </c>
      <c r="N46" s="86">
        <f t="shared" si="11"/>
        <v>10560</v>
      </c>
      <c r="O46" s="79"/>
      <c r="P46" s="141" t="s">
        <v>27</v>
      </c>
      <c r="Q46" s="141"/>
      <c r="R46" s="141"/>
      <c r="S46" s="141"/>
      <c r="T46" s="141"/>
      <c r="U46" s="142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</row>
    <row r="47" spans="1:111" s="50" customFormat="1" ht="11.25" customHeight="1" x14ac:dyDescent="0.45">
      <c r="A47" s="96">
        <f t="shared" si="12"/>
        <v>450</v>
      </c>
      <c r="B47" s="97">
        <v>8.6999999999999993</v>
      </c>
      <c r="C47" s="98" t="s">
        <v>11</v>
      </c>
      <c r="D47" s="111">
        <v>8.9</v>
      </c>
      <c r="E47" s="101">
        <f t="shared" si="2"/>
        <v>18900</v>
      </c>
      <c r="F47" s="112">
        <f t="shared" si="3"/>
        <v>53870</v>
      </c>
      <c r="G47" s="92">
        <f t="shared" si="4"/>
        <v>102060</v>
      </c>
      <c r="H47" s="92">
        <f t="shared" si="5"/>
        <v>9450</v>
      </c>
      <c r="I47" s="92">
        <f t="shared" si="6"/>
        <v>26940</v>
      </c>
      <c r="J47" s="100">
        <f t="shared" si="7"/>
        <v>51030</v>
      </c>
      <c r="K47" s="113">
        <f t="shared" si="8"/>
        <v>21600</v>
      </c>
      <c r="L47" s="91">
        <f t="shared" si="9"/>
        <v>61560</v>
      </c>
      <c r="M47" s="114">
        <f t="shared" si="10"/>
        <v>116640</v>
      </c>
      <c r="N47" s="103">
        <f t="shared" si="11"/>
        <v>10800</v>
      </c>
      <c r="O47" s="79"/>
      <c r="P47" s="141"/>
      <c r="Q47" s="141"/>
      <c r="R47" s="141"/>
      <c r="S47" s="141"/>
      <c r="T47" s="141"/>
      <c r="U47" s="142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</row>
    <row r="48" spans="1:111" s="13" customFormat="1" ht="11.25" customHeight="1" x14ac:dyDescent="0.45">
      <c r="A48" s="14">
        <f t="shared" si="12"/>
        <v>460</v>
      </c>
      <c r="B48" s="15">
        <f t="shared" si="14"/>
        <v>9</v>
      </c>
      <c r="C48" s="16" t="s">
        <v>11</v>
      </c>
      <c r="D48" s="17">
        <v>9.1</v>
      </c>
      <c r="E48" s="25">
        <f t="shared" si="2"/>
        <v>19320</v>
      </c>
      <c r="F48" s="22">
        <f t="shared" si="3"/>
        <v>55060</v>
      </c>
      <c r="G48" s="19">
        <f t="shared" si="4"/>
        <v>104330</v>
      </c>
      <c r="H48" s="19">
        <f t="shared" si="5"/>
        <v>9660</v>
      </c>
      <c r="I48" s="19">
        <f t="shared" si="6"/>
        <v>27530</v>
      </c>
      <c r="J48" s="25">
        <f t="shared" si="7"/>
        <v>52170</v>
      </c>
      <c r="K48" s="67">
        <f t="shared" si="8"/>
        <v>22080</v>
      </c>
      <c r="L48" s="22">
        <f t="shared" si="9"/>
        <v>62930</v>
      </c>
      <c r="M48" s="68">
        <f t="shared" si="10"/>
        <v>119230</v>
      </c>
      <c r="N48" s="86">
        <f t="shared" si="11"/>
        <v>11040</v>
      </c>
      <c r="O48" s="79"/>
      <c r="P48" s="141"/>
      <c r="Q48" s="141"/>
      <c r="R48" s="141"/>
      <c r="S48" s="141"/>
      <c r="T48" s="141"/>
      <c r="U48" s="142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</row>
    <row r="49" spans="1:111" s="50" customFormat="1" ht="11.25" customHeight="1" x14ac:dyDescent="0.45">
      <c r="A49" s="96">
        <f t="shared" si="12"/>
        <v>470</v>
      </c>
      <c r="B49" s="97">
        <f t="shared" si="14"/>
        <v>9.1999999999999993</v>
      </c>
      <c r="C49" s="98" t="s">
        <v>11</v>
      </c>
      <c r="D49" s="99">
        <v>9.4</v>
      </c>
      <c r="E49" s="115">
        <f t="shared" si="2"/>
        <v>19740</v>
      </c>
      <c r="F49" s="91">
        <f t="shared" si="3"/>
        <v>56260</v>
      </c>
      <c r="G49" s="92">
        <f t="shared" si="4"/>
        <v>106600</v>
      </c>
      <c r="H49" s="92">
        <f t="shared" si="5"/>
        <v>9870</v>
      </c>
      <c r="I49" s="92">
        <f t="shared" si="6"/>
        <v>28130</v>
      </c>
      <c r="J49" s="115">
        <f t="shared" si="7"/>
        <v>53300</v>
      </c>
      <c r="K49" s="113">
        <f t="shared" si="8"/>
        <v>22560</v>
      </c>
      <c r="L49" s="91">
        <f t="shared" si="9"/>
        <v>64300</v>
      </c>
      <c r="M49" s="114">
        <f t="shared" si="10"/>
        <v>121820</v>
      </c>
      <c r="N49" s="103">
        <f t="shared" si="11"/>
        <v>11280</v>
      </c>
      <c r="O49" s="79"/>
      <c r="P49" s="141"/>
      <c r="Q49" s="141"/>
      <c r="R49" s="141"/>
      <c r="S49" s="141"/>
      <c r="T49" s="141"/>
      <c r="U49" s="142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</row>
    <row r="50" spans="1:111" s="49" customFormat="1" ht="11.25" customHeight="1" x14ac:dyDescent="0.45">
      <c r="A50" s="34">
        <f t="shared" si="12"/>
        <v>480</v>
      </c>
      <c r="B50" s="35">
        <v>9.5</v>
      </c>
      <c r="C50" s="16" t="s">
        <v>11</v>
      </c>
      <c r="D50" s="37">
        <v>9.6</v>
      </c>
      <c r="E50" s="66">
        <f>(A50*2*30)*0.7</f>
        <v>20160</v>
      </c>
      <c r="F50" s="71">
        <f t="shared" ref="F50:F59" si="15">ROUND((E50*3)*95/100,-1)</f>
        <v>57460</v>
      </c>
      <c r="G50" s="39">
        <f t="shared" ref="G50:G59" si="16">ROUND((E50*6)*90/100,-1)</f>
        <v>108860</v>
      </c>
      <c r="H50" s="39">
        <f t="shared" ref="H50:H59" si="17">ROUND(E50/2,-1)</f>
        <v>10080</v>
      </c>
      <c r="I50" s="39">
        <f t="shared" ref="I50:I59" si="18">ROUND(F50/2,-1)</f>
        <v>28730</v>
      </c>
      <c r="J50" s="66">
        <f t="shared" ref="J50:J59" si="19">ROUND(G50/2,-1)</f>
        <v>54430</v>
      </c>
      <c r="K50" s="69">
        <f t="shared" ref="K50:K59" si="20">(A50*2*30)*0.8</f>
        <v>23040</v>
      </c>
      <c r="L50" s="71">
        <f t="shared" ref="L50:L59" si="21">ROUND((K50*3)*95/100,-1)</f>
        <v>65660</v>
      </c>
      <c r="M50" s="70">
        <f t="shared" ref="M50:M59" si="22">ROUND((K50*6)*90/100,-1)</f>
        <v>124420</v>
      </c>
      <c r="N50" s="85">
        <f t="shared" ref="N50:N59" si="23">(A50*2*30)*0.4</f>
        <v>11520</v>
      </c>
      <c r="O50" s="79"/>
      <c r="P50" s="141"/>
      <c r="Q50" s="141"/>
      <c r="R50" s="141"/>
      <c r="S50" s="141"/>
      <c r="T50" s="141"/>
      <c r="U50" s="142"/>
    </row>
    <row r="51" spans="1:111" s="50" customFormat="1" ht="11.25" customHeight="1" x14ac:dyDescent="0.45">
      <c r="A51" s="96">
        <f t="shared" si="12"/>
        <v>490</v>
      </c>
      <c r="B51" s="97">
        <v>9.6999999999999993</v>
      </c>
      <c r="C51" s="98" t="s">
        <v>11</v>
      </c>
      <c r="D51" s="99">
        <v>9.8000000000000007</v>
      </c>
      <c r="E51" s="115">
        <f t="shared" ref="E51:E59" si="24">(A51*2*30)*0.7</f>
        <v>20580</v>
      </c>
      <c r="F51" s="91">
        <f t="shared" si="15"/>
        <v>58650</v>
      </c>
      <c r="G51" s="92">
        <f t="shared" si="16"/>
        <v>111130</v>
      </c>
      <c r="H51" s="92">
        <f t="shared" si="17"/>
        <v>10290</v>
      </c>
      <c r="I51" s="92">
        <f t="shared" si="18"/>
        <v>29330</v>
      </c>
      <c r="J51" s="115">
        <f t="shared" si="19"/>
        <v>55570</v>
      </c>
      <c r="K51" s="113">
        <f t="shared" si="20"/>
        <v>23520</v>
      </c>
      <c r="L51" s="91">
        <f t="shared" si="21"/>
        <v>67030</v>
      </c>
      <c r="M51" s="114">
        <f t="shared" si="22"/>
        <v>127010</v>
      </c>
      <c r="N51" s="103">
        <f t="shared" si="23"/>
        <v>11760</v>
      </c>
      <c r="O51" s="79"/>
      <c r="P51" s="141"/>
      <c r="Q51" s="141"/>
      <c r="R51" s="141"/>
      <c r="S51" s="141"/>
      <c r="T51" s="141"/>
      <c r="U51" s="142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</row>
    <row r="52" spans="1:111" s="49" customFormat="1" ht="11.25" customHeight="1" x14ac:dyDescent="0.45">
      <c r="A52" s="34">
        <f t="shared" si="12"/>
        <v>500</v>
      </c>
      <c r="B52" s="35">
        <v>9.9</v>
      </c>
      <c r="C52" s="16" t="s">
        <v>11</v>
      </c>
      <c r="D52" s="37">
        <v>10.1</v>
      </c>
      <c r="E52" s="66">
        <f t="shared" si="24"/>
        <v>21000</v>
      </c>
      <c r="F52" s="71">
        <f t="shared" si="15"/>
        <v>59850</v>
      </c>
      <c r="G52" s="39">
        <f t="shared" si="16"/>
        <v>113400</v>
      </c>
      <c r="H52" s="39">
        <f t="shared" si="17"/>
        <v>10500</v>
      </c>
      <c r="I52" s="39">
        <f t="shared" si="18"/>
        <v>29930</v>
      </c>
      <c r="J52" s="66">
        <f t="shared" si="19"/>
        <v>56700</v>
      </c>
      <c r="K52" s="69">
        <f t="shared" si="20"/>
        <v>24000</v>
      </c>
      <c r="L52" s="71">
        <f t="shared" si="21"/>
        <v>68400</v>
      </c>
      <c r="M52" s="70">
        <f t="shared" si="22"/>
        <v>129600</v>
      </c>
      <c r="N52" s="85">
        <f t="shared" si="23"/>
        <v>12000</v>
      </c>
      <c r="O52" s="79"/>
      <c r="P52" s="141" t="s">
        <v>22</v>
      </c>
      <c r="Q52" s="141"/>
      <c r="R52" s="141"/>
      <c r="S52" s="141"/>
      <c r="T52" s="141"/>
      <c r="U52" s="142"/>
    </row>
    <row r="53" spans="1:111" s="50" customFormat="1" ht="11.25" customHeight="1" x14ac:dyDescent="0.45">
      <c r="A53" s="96">
        <f t="shared" si="12"/>
        <v>510</v>
      </c>
      <c r="B53" s="97">
        <v>10.199999999999999</v>
      </c>
      <c r="C53" s="98" t="s">
        <v>11</v>
      </c>
      <c r="D53" s="99">
        <v>10.4</v>
      </c>
      <c r="E53" s="115">
        <f t="shared" si="24"/>
        <v>21420</v>
      </c>
      <c r="F53" s="91">
        <f>ROUND((E53*3)*95/100,-1)</f>
        <v>61050</v>
      </c>
      <c r="G53" s="92">
        <f t="shared" si="16"/>
        <v>115670</v>
      </c>
      <c r="H53" s="92">
        <f t="shared" si="17"/>
        <v>10710</v>
      </c>
      <c r="I53" s="92">
        <f t="shared" si="18"/>
        <v>30530</v>
      </c>
      <c r="J53" s="115">
        <f t="shared" si="19"/>
        <v>57840</v>
      </c>
      <c r="K53" s="113">
        <f t="shared" si="20"/>
        <v>24480</v>
      </c>
      <c r="L53" s="91">
        <f t="shared" si="21"/>
        <v>69770</v>
      </c>
      <c r="M53" s="114">
        <f t="shared" si="22"/>
        <v>132190</v>
      </c>
      <c r="N53" s="103">
        <f t="shared" si="23"/>
        <v>12240</v>
      </c>
      <c r="O53" s="79"/>
      <c r="P53" s="141"/>
      <c r="Q53" s="141"/>
      <c r="R53" s="141"/>
      <c r="S53" s="141"/>
      <c r="T53" s="141"/>
      <c r="U53" s="142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</row>
    <row r="54" spans="1:111" s="49" customFormat="1" ht="11.25" customHeight="1" x14ac:dyDescent="0.45">
      <c r="A54" s="34">
        <f t="shared" si="12"/>
        <v>520</v>
      </c>
      <c r="B54" s="35">
        <v>10.5</v>
      </c>
      <c r="C54" s="16" t="s">
        <v>11</v>
      </c>
      <c r="D54" s="37">
        <v>10.7</v>
      </c>
      <c r="E54" s="66">
        <f t="shared" si="24"/>
        <v>21840</v>
      </c>
      <c r="F54" s="71">
        <f t="shared" si="15"/>
        <v>62240</v>
      </c>
      <c r="G54" s="39">
        <f t="shared" si="16"/>
        <v>117940</v>
      </c>
      <c r="H54" s="39">
        <f t="shared" si="17"/>
        <v>10920</v>
      </c>
      <c r="I54" s="39">
        <f t="shared" si="18"/>
        <v>31120</v>
      </c>
      <c r="J54" s="66">
        <f t="shared" si="19"/>
        <v>58970</v>
      </c>
      <c r="K54" s="69">
        <f t="shared" si="20"/>
        <v>24960</v>
      </c>
      <c r="L54" s="71">
        <f t="shared" si="21"/>
        <v>71140</v>
      </c>
      <c r="M54" s="70">
        <f t="shared" si="22"/>
        <v>134780</v>
      </c>
      <c r="N54" s="85">
        <f t="shared" si="23"/>
        <v>12480</v>
      </c>
      <c r="O54" s="79"/>
      <c r="P54" s="141"/>
      <c r="Q54" s="141"/>
      <c r="R54" s="141"/>
      <c r="S54" s="141"/>
      <c r="T54" s="141"/>
      <c r="U54" s="142"/>
    </row>
    <row r="55" spans="1:111" s="50" customFormat="1" ht="11.25" customHeight="1" x14ac:dyDescent="0.45">
      <c r="A55" s="96">
        <f t="shared" si="12"/>
        <v>530</v>
      </c>
      <c r="B55" s="97">
        <v>10.8</v>
      </c>
      <c r="C55" s="98" t="s">
        <v>11</v>
      </c>
      <c r="D55" s="99">
        <v>11</v>
      </c>
      <c r="E55" s="115">
        <f t="shared" si="24"/>
        <v>22260</v>
      </c>
      <c r="F55" s="91">
        <f t="shared" si="15"/>
        <v>63440</v>
      </c>
      <c r="G55" s="92">
        <f t="shared" si="16"/>
        <v>120200</v>
      </c>
      <c r="H55" s="92">
        <f t="shared" si="17"/>
        <v>11130</v>
      </c>
      <c r="I55" s="92">
        <f t="shared" si="18"/>
        <v>31720</v>
      </c>
      <c r="J55" s="115">
        <f t="shared" si="19"/>
        <v>60100</v>
      </c>
      <c r="K55" s="113">
        <f t="shared" si="20"/>
        <v>25440</v>
      </c>
      <c r="L55" s="91">
        <f t="shared" si="21"/>
        <v>72500</v>
      </c>
      <c r="M55" s="114">
        <f t="shared" si="22"/>
        <v>137380</v>
      </c>
      <c r="N55" s="103">
        <f t="shared" si="23"/>
        <v>12720</v>
      </c>
      <c r="O55" s="79"/>
      <c r="P55" s="141"/>
      <c r="Q55" s="141"/>
      <c r="R55" s="141"/>
      <c r="S55" s="141"/>
      <c r="T55" s="141"/>
      <c r="U55" s="142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</row>
    <row r="56" spans="1:111" s="49" customFormat="1" ht="11.25" customHeight="1" x14ac:dyDescent="0.45">
      <c r="A56" s="34">
        <f t="shared" si="12"/>
        <v>540</v>
      </c>
      <c r="B56" s="35">
        <v>11.1</v>
      </c>
      <c r="C56" s="16" t="s">
        <v>11</v>
      </c>
      <c r="D56" s="37">
        <v>11.3</v>
      </c>
      <c r="E56" s="66">
        <f t="shared" si="24"/>
        <v>22680</v>
      </c>
      <c r="F56" s="71">
        <f t="shared" si="15"/>
        <v>64640</v>
      </c>
      <c r="G56" s="39">
        <f t="shared" si="16"/>
        <v>122470</v>
      </c>
      <c r="H56" s="39">
        <f t="shared" si="17"/>
        <v>11340</v>
      </c>
      <c r="I56" s="39">
        <f t="shared" si="18"/>
        <v>32320</v>
      </c>
      <c r="J56" s="66">
        <f t="shared" si="19"/>
        <v>61240</v>
      </c>
      <c r="K56" s="69">
        <f t="shared" si="20"/>
        <v>25920</v>
      </c>
      <c r="L56" s="71">
        <f t="shared" si="21"/>
        <v>73870</v>
      </c>
      <c r="M56" s="70">
        <f t="shared" si="22"/>
        <v>139970</v>
      </c>
      <c r="N56" s="85">
        <f t="shared" si="23"/>
        <v>12960</v>
      </c>
      <c r="O56" s="79"/>
      <c r="U56" s="139"/>
    </row>
    <row r="57" spans="1:111" s="50" customFormat="1" ht="11.25" customHeight="1" x14ac:dyDescent="0.45">
      <c r="A57" s="96">
        <f t="shared" si="12"/>
        <v>550</v>
      </c>
      <c r="B57" s="97">
        <v>11.4</v>
      </c>
      <c r="C57" s="98" t="s">
        <v>11</v>
      </c>
      <c r="D57" s="99">
        <v>11.6</v>
      </c>
      <c r="E57" s="115">
        <f t="shared" si="24"/>
        <v>23100</v>
      </c>
      <c r="F57" s="91">
        <f t="shared" si="15"/>
        <v>65840</v>
      </c>
      <c r="G57" s="92">
        <f t="shared" si="16"/>
        <v>124740</v>
      </c>
      <c r="H57" s="92">
        <f t="shared" si="17"/>
        <v>11550</v>
      </c>
      <c r="I57" s="92">
        <f t="shared" si="18"/>
        <v>32920</v>
      </c>
      <c r="J57" s="115">
        <f t="shared" si="19"/>
        <v>62370</v>
      </c>
      <c r="K57" s="113">
        <f t="shared" si="20"/>
        <v>26400</v>
      </c>
      <c r="L57" s="91">
        <f t="shared" si="21"/>
        <v>75240</v>
      </c>
      <c r="M57" s="114">
        <f t="shared" si="22"/>
        <v>142560</v>
      </c>
      <c r="N57" s="103">
        <f t="shared" si="23"/>
        <v>13200</v>
      </c>
      <c r="O57" s="79"/>
      <c r="P57" s="49"/>
      <c r="Q57" s="49"/>
      <c r="R57" s="49"/>
      <c r="S57" s="49"/>
      <c r="T57" s="49"/>
      <c r="U57" s="13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</row>
    <row r="58" spans="1:111" s="49" customFormat="1" ht="11.25" customHeight="1" x14ac:dyDescent="0.45">
      <c r="A58" s="34">
        <f t="shared" si="12"/>
        <v>560</v>
      </c>
      <c r="B58" s="35">
        <v>11.7</v>
      </c>
      <c r="C58" s="16" t="s">
        <v>11</v>
      </c>
      <c r="D58" s="37">
        <v>11.9</v>
      </c>
      <c r="E58" s="66">
        <f t="shared" si="24"/>
        <v>23520</v>
      </c>
      <c r="F58" s="71">
        <f t="shared" si="15"/>
        <v>67030</v>
      </c>
      <c r="G58" s="39">
        <f t="shared" si="16"/>
        <v>127010</v>
      </c>
      <c r="H58" s="39">
        <f t="shared" si="17"/>
        <v>11760</v>
      </c>
      <c r="I58" s="39">
        <f t="shared" si="18"/>
        <v>33520</v>
      </c>
      <c r="J58" s="66">
        <f t="shared" si="19"/>
        <v>63510</v>
      </c>
      <c r="K58" s="69">
        <f t="shared" si="20"/>
        <v>26880</v>
      </c>
      <c r="L58" s="71">
        <f t="shared" si="21"/>
        <v>76610</v>
      </c>
      <c r="M58" s="70">
        <f t="shared" si="22"/>
        <v>145150</v>
      </c>
      <c r="N58" s="85">
        <f t="shared" si="23"/>
        <v>13440</v>
      </c>
      <c r="O58" s="79"/>
      <c r="U58" s="139"/>
    </row>
    <row r="59" spans="1:111" s="50" customFormat="1" ht="11.25" hidden="1" customHeight="1" x14ac:dyDescent="0.45">
      <c r="A59" s="116">
        <f t="shared" si="12"/>
        <v>570</v>
      </c>
      <c r="B59" s="117">
        <v>12</v>
      </c>
      <c r="C59" s="118" t="s">
        <v>11</v>
      </c>
      <c r="D59" s="119">
        <v>12.2</v>
      </c>
      <c r="E59" s="120">
        <f t="shared" si="24"/>
        <v>23940</v>
      </c>
      <c r="F59" s="121">
        <f t="shared" si="15"/>
        <v>68230</v>
      </c>
      <c r="G59" s="122">
        <f t="shared" si="16"/>
        <v>129280</v>
      </c>
      <c r="H59" s="122">
        <f t="shared" si="17"/>
        <v>11970</v>
      </c>
      <c r="I59" s="122">
        <f t="shared" si="18"/>
        <v>34120</v>
      </c>
      <c r="J59" s="120">
        <f t="shared" si="19"/>
        <v>64640</v>
      </c>
      <c r="K59" s="123">
        <f t="shared" si="20"/>
        <v>27360</v>
      </c>
      <c r="L59" s="121">
        <f t="shared" si="21"/>
        <v>77980</v>
      </c>
      <c r="M59" s="124">
        <f t="shared" si="22"/>
        <v>147740</v>
      </c>
      <c r="N59" s="125">
        <f t="shared" si="23"/>
        <v>13680</v>
      </c>
      <c r="O59" s="79"/>
      <c r="P59" s="66"/>
      <c r="Q59" s="76"/>
      <c r="R59" s="66"/>
      <c r="S59" s="66"/>
      <c r="T59" s="66"/>
      <c r="U59" s="38"/>
      <c r="V59" s="66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</row>
    <row r="60" spans="1:111" ht="11.25" customHeight="1" x14ac:dyDescent="0.45">
      <c r="A60" s="126" t="s">
        <v>14</v>
      </c>
      <c r="B60" s="127">
        <v>12</v>
      </c>
      <c r="C60" s="128" t="s">
        <v>19</v>
      </c>
      <c r="D60" s="129"/>
      <c r="E60" s="130">
        <v>23940</v>
      </c>
      <c r="F60" s="131">
        <f>ROUND((E60*3)*95/100,-1)</f>
        <v>68230</v>
      </c>
      <c r="G60" s="132">
        <f>ROUND((E60*6)*90/100,-1)</f>
        <v>129280</v>
      </c>
      <c r="H60" s="132">
        <f>ROUND(E60/2,-1)</f>
        <v>11970</v>
      </c>
      <c r="I60" s="132">
        <f>ROUND(F60/2,-1)</f>
        <v>34120</v>
      </c>
      <c r="J60" s="133">
        <f>ROUND(G60/2,-1)</f>
        <v>64640</v>
      </c>
      <c r="K60" s="130">
        <v>27360</v>
      </c>
      <c r="L60" s="132">
        <v>77980</v>
      </c>
      <c r="M60" s="134">
        <v>147740</v>
      </c>
      <c r="N60" s="135" t="s">
        <v>15</v>
      </c>
      <c r="O60" s="77"/>
      <c r="P60" s="73"/>
      <c r="Q60" s="78"/>
      <c r="R60" s="73"/>
      <c r="S60" s="73"/>
      <c r="T60" s="73"/>
      <c r="U60" s="89"/>
      <c r="V60" s="66"/>
    </row>
    <row r="61" spans="1:111" ht="11.25" customHeight="1" x14ac:dyDescent="0.45">
      <c r="A61" s="1" t="s">
        <v>26</v>
      </c>
      <c r="C61" s="1"/>
      <c r="D61" s="3"/>
      <c r="E61" s="2"/>
      <c r="G61" s="5"/>
      <c r="H61" s="6"/>
      <c r="K61" s="6"/>
      <c r="L61" s="6"/>
      <c r="M61" s="6"/>
      <c r="N61" s="6"/>
      <c r="Q61" s="6"/>
      <c r="R61" s="5"/>
      <c r="S61" s="6"/>
      <c r="T61" s="5"/>
      <c r="U61" s="5"/>
      <c r="V61" s="136"/>
    </row>
    <row r="62" spans="1:111" ht="11.25" customHeight="1" x14ac:dyDescent="0.45">
      <c r="B62" s="1"/>
      <c r="C62" s="2"/>
      <c r="D62" s="3"/>
      <c r="E62" s="2"/>
      <c r="G62" s="5"/>
      <c r="H62" s="6"/>
      <c r="K62" s="6"/>
      <c r="L62" s="6"/>
      <c r="M62" s="6"/>
      <c r="N62" s="6"/>
    </row>
    <row r="63" spans="1:111" ht="11.25" customHeight="1" x14ac:dyDescent="0.45">
      <c r="B63" s="1"/>
      <c r="C63" s="2"/>
      <c r="D63" s="3"/>
      <c r="E63" s="2"/>
      <c r="G63" s="5"/>
      <c r="H63" s="6"/>
    </row>
  </sheetData>
  <mergeCells count="17">
    <mergeCell ref="P43:U45"/>
    <mergeCell ref="P52:U55"/>
    <mergeCell ref="P46:U51"/>
    <mergeCell ref="P29:Q30"/>
    <mergeCell ref="P35:U37"/>
    <mergeCell ref="P38:U42"/>
    <mergeCell ref="P31:U34"/>
    <mergeCell ref="A2:U2"/>
    <mergeCell ref="E5:G5"/>
    <mergeCell ref="E4:J4"/>
    <mergeCell ref="H5:J5"/>
    <mergeCell ref="B4:D6"/>
    <mergeCell ref="N4:N5"/>
    <mergeCell ref="P4:U4"/>
    <mergeCell ref="P5:R5"/>
    <mergeCell ref="S5:U5"/>
    <mergeCell ref="K4:M5"/>
  </mergeCells>
  <phoneticPr fontId="1"/>
  <printOptions horizontalCentered="1" verticalCentered="1"/>
  <pageMargins left="0" right="0" top="0" bottom="0" header="0" footer="0"/>
  <pageSetup paperSize="9" scale="93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5" x14ac:dyDescent="0.4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5" x14ac:dyDescent="0.4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元データ</vt:lpstr>
      <vt:lpstr>HP上田編集</vt:lpstr>
      <vt:lpstr>Sheet2</vt:lpstr>
      <vt:lpstr>Sheet3</vt:lpstr>
      <vt:lpstr>HP上田編集!Print_Area</vt:lpstr>
      <vt:lpstr>元データ!Print_Area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iwa-bus006</dc:creator>
  <cp:lastModifiedBy>上田 純史</cp:lastModifiedBy>
  <cp:lastPrinted>2020-03-13T07:33:09Z</cp:lastPrinted>
  <dcterms:created xsi:type="dcterms:W3CDTF">2009-02-20T07:22:14Z</dcterms:created>
  <dcterms:modified xsi:type="dcterms:W3CDTF">2020-03-13T07:35:27Z</dcterms:modified>
</cp:coreProperties>
</file>